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1"/>
  </bookViews>
  <sheets>
    <sheet name="minimálbér" sheetId="1" r:id="rId1"/>
    <sheet name="garantált bérminimum" sheetId="2" r:id="rId2"/>
  </sheets>
  <definedNames>
    <definedName name="_xlnm.Print_Titles" localSheetId="1">'garantált bérminimum'!$1:$5</definedName>
    <definedName name="_xlnm.Print_Titles" localSheetId="0">'minimálbér'!$1:$5</definedName>
    <definedName name="_xlnm.Print_Area" localSheetId="0">'minimálbér'!$A$1:$K$91</definedName>
  </definedNames>
  <calcPr fullCalcOnLoad="1"/>
</workbook>
</file>

<file path=xl/sharedStrings.xml><?xml version="1.0" encoding="utf-8"?>
<sst xmlns="http://schemas.openxmlformats.org/spreadsheetml/2006/main" count="84" uniqueCount="28">
  <si>
    <t>Bruttó</t>
  </si>
  <si>
    <t>minimálbér</t>
  </si>
  <si>
    <t>növekedése</t>
  </si>
  <si>
    <t>Nettó</t>
  </si>
  <si>
    <t>Ft/fő/hó</t>
  </si>
  <si>
    <t>%</t>
  </si>
  <si>
    <t>Minimálbér</t>
  </si>
  <si>
    <t>reál változása</t>
  </si>
  <si>
    <t>mellett</t>
  </si>
  <si>
    <t>Adóalap</t>
  </si>
  <si>
    <t>2010-ben</t>
  </si>
  <si>
    <t>4,1% árindex</t>
  </si>
  <si>
    <t>Munkáltatói</t>
  </si>
  <si>
    <t>járulékváltozás</t>
  </si>
  <si>
    <t>2009. elejéhez</t>
  </si>
  <si>
    <t xml:space="preserve">EHO </t>
  </si>
  <si>
    <t>megszűnése</t>
  </si>
  <si>
    <t xml:space="preserve">Munkáltatói </t>
  </si>
  <si>
    <t>költség vál-</t>
  </si>
  <si>
    <t>Munkavállalói szempont (jövedelem)</t>
  </si>
  <si>
    <t>Munkáltatói szempont (költség)</t>
  </si>
  <si>
    <t>Bruttó minimálbér</t>
  </si>
  <si>
    <t>tozás összesen</t>
  </si>
  <si>
    <t>Bruttó minimál-</t>
  </si>
  <si>
    <t>bér növekedés</t>
  </si>
  <si>
    <t>költsége</t>
  </si>
  <si>
    <t>Tételes</t>
  </si>
  <si>
    <t>Ftfő/hó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</si>
</sst>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67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K16" sqref="K16"/>
    </sheetView>
  </sheetViews>
  <sheetFormatPr defaultColWidth="9.140625" defaultRowHeight="12.75"/>
  <cols>
    <col min="1" max="1" width="11.00390625" style="0" customWidth="1"/>
    <col min="2" max="3" width="10.7109375" style="0" customWidth="1"/>
    <col min="4" max="4" width="11.421875" style="0" customWidth="1"/>
    <col min="5" max="5" width="11.00390625" style="0" customWidth="1"/>
    <col min="6" max="6" width="12.57421875" style="0" customWidth="1"/>
    <col min="7" max="7" width="13.8515625" style="0" customWidth="1"/>
    <col min="8" max="8" width="14.421875" style="0" customWidth="1"/>
    <col min="9" max="9" width="11.00390625" style="0" customWidth="1"/>
    <col min="10" max="10" width="9.421875" style="0" customWidth="1"/>
    <col min="12" max="12" width="10.57421875" style="0" customWidth="1"/>
    <col min="13" max="13" width="9.8515625" style="0" customWidth="1"/>
    <col min="14" max="14" width="10.28125" style="0" customWidth="1"/>
  </cols>
  <sheetData>
    <row r="1" spans="1:11" ht="12.75">
      <c r="A1" s="62" t="s">
        <v>21</v>
      </c>
      <c r="B1" s="63"/>
      <c r="C1" s="62" t="s">
        <v>19</v>
      </c>
      <c r="D1" s="70"/>
      <c r="E1" s="70"/>
      <c r="F1" s="63"/>
      <c r="G1" s="62" t="s">
        <v>20</v>
      </c>
      <c r="H1" s="70"/>
      <c r="I1" s="70"/>
      <c r="J1" s="70"/>
      <c r="K1" s="63"/>
    </row>
    <row r="2" spans="1:15" ht="12.75">
      <c r="A2" s="14" t="s">
        <v>0</v>
      </c>
      <c r="B2" s="17" t="s">
        <v>0</v>
      </c>
      <c r="C2" s="49" t="s">
        <v>9</v>
      </c>
      <c r="D2" s="2" t="s">
        <v>3</v>
      </c>
      <c r="E2" s="2" t="s">
        <v>3</v>
      </c>
      <c r="F2" s="17" t="s">
        <v>6</v>
      </c>
      <c r="G2" s="14" t="s">
        <v>23</v>
      </c>
      <c r="H2" s="60" t="s">
        <v>12</v>
      </c>
      <c r="I2" s="21" t="s">
        <v>26</v>
      </c>
      <c r="J2" s="64" t="s">
        <v>17</v>
      </c>
      <c r="K2" s="65"/>
      <c r="L2" s="61"/>
      <c r="M2" s="61"/>
      <c r="N2" s="61"/>
      <c r="O2" s="61"/>
    </row>
    <row r="3" spans="1:15" ht="12.75">
      <c r="A3" s="14" t="s">
        <v>1</v>
      </c>
      <c r="B3" s="18" t="s">
        <v>1</v>
      </c>
      <c r="C3" s="45" t="s">
        <v>10</v>
      </c>
      <c r="D3" s="2" t="s">
        <v>1</v>
      </c>
      <c r="E3" s="2" t="s">
        <v>1</v>
      </c>
      <c r="F3" s="17" t="s">
        <v>7</v>
      </c>
      <c r="G3" s="14" t="s">
        <v>24</v>
      </c>
      <c r="H3" s="57" t="s">
        <v>13</v>
      </c>
      <c r="I3" s="21" t="s">
        <v>15</v>
      </c>
      <c r="J3" s="66" t="s">
        <v>18</v>
      </c>
      <c r="K3" s="67"/>
      <c r="L3" s="41"/>
      <c r="M3" s="41"/>
      <c r="N3" s="61"/>
      <c r="O3" s="61"/>
    </row>
    <row r="4" spans="1:15" ht="12.75">
      <c r="A4" s="14" t="s">
        <v>10</v>
      </c>
      <c r="B4" s="18" t="s">
        <v>2</v>
      </c>
      <c r="C4" s="45">
        <v>1.27</v>
      </c>
      <c r="D4" s="2" t="s">
        <v>10</v>
      </c>
      <c r="E4" s="3" t="s">
        <v>2</v>
      </c>
      <c r="F4" s="17" t="s">
        <v>11</v>
      </c>
      <c r="G4" s="59" t="s">
        <v>25</v>
      </c>
      <c r="H4" s="2" t="s">
        <v>14</v>
      </c>
      <c r="I4" s="6" t="s">
        <v>16</v>
      </c>
      <c r="J4" s="68" t="s">
        <v>22</v>
      </c>
      <c r="K4" s="69"/>
      <c r="L4" s="6"/>
      <c r="M4" s="6"/>
      <c r="N4" s="61"/>
      <c r="O4" s="61"/>
    </row>
    <row r="5" spans="1:15" ht="12.75">
      <c r="A5" s="50" t="s">
        <v>4</v>
      </c>
      <c r="B5" s="51" t="s">
        <v>5</v>
      </c>
      <c r="C5" s="52"/>
      <c r="D5" s="53" t="s">
        <v>4</v>
      </c>
      <c r="E5" s="53" t="s">
        <v>5</v>
      </c>
      <c r="F5" s="51" t="s">
        <v>8</v>
      </c>
      <c r="G5" s="50" t="s">
        <v>27</v>
      </c>
      <c r="H5" s="53" t="s">
        <v>4</v>
      </c>
      <c r="I5" s="54" t="s">
        <v>4</v>
      </c>
      <c r="J5" s="58" t="s">
        <v>4</v>
      </c>
      <c r="K5" s="51" t="s">
        <v>5</v>
      </c>
      <c r="L5" s="41"/>
      <c r="M5" s="41"/>
      <c r="N5" s="6"/>
      <c r="O5" s="6"/>
    </row>
    <row r="6" spans="1:15" ht="12.75">
      <c r="A6" s="10">
        <v>71500</v>
      </c>
      <c r="B6" s="19">
        <v>0</v>
      </c>
      <c r="C6" s="20">
        <f>A6*1.27</f>
        <v>90805</v>
      </c>
      <c r="D6" s="11">
        <f>A6-((A6*0.17)+(((C6*12)*0.17)/12))+15100</f>
        <v>59008.15</v>
      </c>
      <c r="E6" s="4">
        <f>D6/57815*100-100</f>
        <v>2.063737784312039</v>
      </c>
      <c r="F6" s="19">
        <f>(E6+100)/1.041-100</f>
        <v>-1.9560636077694085</v>
      </c>
      <c r="G6" s="10">
        <f>(A6-71500)*1.27</f>
        <v>0</v>
      </c>
      <c r="H6" s="11">
        <f>71500*(-0.05)</f>
        <v>-3575</v>
      </c>
      <c r="I6" s="16">
        <f>-1950</f>
        <v>-1950</v>
      </c>
      <c r="J6" s="55">
        <f>G6+H6+I6</f>
        <v>-5525</v>
      </c>
      <c r="K6" s="19">
        <f>(J6/(71500*1.32+1950))*100</f>
        <v>-5.7354925775978405</v>
      </c>
      <c r="L6" s="9"/>
      <c r="M6" s="9"/>
      <c r="N6" s="1"/>
      <c r="O6" s="1"/>
    </row>
    <row r="7" spans="1:15" ht="12.75">
      <c r="A7" s="10">
        <v>71600</v>
      </c>
      <c r="B7" s="19">
        <f>A7/A$6*100-100</f>
        <v>0.1398601398601329</v>
      </c>
      <c r="C7" s="20">
        <f aca="true" t="shared" si="0" ref="C7:C91">A7*1.27</f>
        <v>90932</v>
      </c>
      <c r="D7" s="11">
        <f aca="true" t="shared" si="1" ref="D7:D91">A7-((A7*0.17)+(((C7*12)*0.17)/12))+15100</f>
        <v>59069.56</v>
      </c>
      <c r="E7" s="4">
        <f>D7/57815*100-100</f>
        <v>2.169955893799184</v>
      </c>
      <c r="F7" s="19">
        <f aca="true" t="shared" si="2" ref="F7:F91">(E7+100)/1.041-100</f>
        <v>-1.8540289204618716</v>
      </c>
      <c r="G7" s="10">
        <f>(A7-71500)*1.27</f>
        <v>127</v>
      </c>
      <c r="H7" s="11">
        <f aca="true" t="shared" si="3" ref="H7:H70">71500*(-0.05)</f>
        <v>-3575</v>
      </c>
      <c r="I7" s="16">
        <f aca="true" t="shared" si="4" ref="I7:I70">-1950</f>
        <v>-1950</v>
      </c>
      <c r="J7" s="55">
        <f aca="true" t="shared" si="5" ref="J7:J70">G7+H7+I7</f>
        <v>-5398</v>
      </c>
      <c r="K7" s="19">
        <f aca="true" t="shared" si="6" ref="K7:K70">(J7/(71500*1.32+1950))*100</f>
        <v>-5.603654105678397</v>
      </c>
      <c r="L7" s="9"/>
      <c r="M7" s="9"/>
      <c r="N7" s="9"/>
      <c r="O7" s="7"/>
    </row>
    <row r="8" spans="1:15" ht="12.75">
      <c r="A8" s="10">
        <v>71700</v>
      </c>
      <c r="B8" s="19">
        <f>A8/A$6*100-100</f>
        <v>0.27972027972028</v>
      </c>
      <c r="C8" s="20">
        <f t="shared" si="0"/>
        <v>91059</v>
      </c>
      <c r="D8" s="11">
        <f t="shared" si="1"/>
        <v>59130.97</v>
      </c>
      <c r="E8" s="4">
        <f aca="true" t="shared" si="7" ref="E8:E91">D8/57815*100-100</f>
        <v>2.276174003286343</v>
      </c>
      <c r="F8" s="19">
        <f t="shared" si="2"/>
        <v>-1.7519942331543206</v>
      </c>
      <c r="G8" s="10">
        <f aca="true" t="shared" si="8" ref="G8:G71">(A8-71500)*1.27</f>
        <v>254</v>
      </c>
      <c r="H8" s="11">
        <f t="shared" si="3"/>
        <v>-3575</v>
      </c>
      <c r="I8" s="16">
        <f t="shared" si="4"/>
        <v>-1950</v>
      </c>
      <c r="J8" s="55">
        <f t="shared" si="5"/>
        <v>-5271</v>
      </c>
      <c r="K8" s="19">
        <f t="shared" si="6"/>
        <v>-5.471815633758954</v>
      </c>
      <c r="L8" s="9"/>
      <c r="M8" s="9"/>
      <c r="N8" s="9"/>
      <c r="O8" s="7"/>
    </row>
    <row r="9" spans="1:15" ht="12.75">
      <c r="A9" s="10">
        <v>71800</v>
      </c>
      <c r="B9" s="19">
        <f aca="true" t="shared" si="9" ref="B9:B91">A9/A$6*100-100</f>
        <v>0.4195804195804129</v>
      </c>
      <c r="C9" s="20">
        <f t="shared" si="0"/>
        <v>91186</v>
      </c>
      <c r="D9" s="11">
        <f t="shared" si="1"/>
        <v>59192.38</v>
      </c>
      <c r="E9" s="4">
        <f t="shared" si="7"/>
        <v>2.3823921127734877</v>
      </c>
      <c r="F9" s="19">
        <f t="shared" si="2"/>
        <v>-1.6499595458467837</v>
      </c>
      <c r="G9" s="10">
        <f t="shared" si="8"/>
        <v>381</v>
      </c>
      <c r="H9" s="11">
        <f t="shared" si="3"/>
        <v>-3575</v>
      </c>
      <c r="I9" s="16">
        <f t="shared" si="4"/>
        <v>-1950</v>
      </c>
      <c r="J9" s="55">
        <f t="shared" si="5"/>
        <v>-5144</v>
      </c>
      <c r="K9" s="19">
        <f t="shared" si="6"/>
        <v>-5.33997716183951</v>
      </c>
      <c r="L9" s="9"/>
      <c r="M9" s="9"/>
      <c r="N9" s="9"/>
      <c r="O9" s="7"/>
    </row>
    <row r="10" spans="1:15" ht="12.75">
      <c r="A10" s="10">
        <v>71900</v>
      </c>
      <c r="B10" s="19">
        <f t="shared" si="9"/>
        <v>0.5594405594405458</v>
      </c>
      <c r="C10" s="20">
        <f t="shared" si="0"/>
        <v>91313</v>
      </c>
      <c r="D10" s="11">
        <f t="shared" si="1"/>
        <v>59253.79</v>
      </c>
      <c r="E10" s="4">
        <f t="shared" si="7"/>
        <v>2.488610222260661</v>
      </c>
      <c r="F10" s="19">
        <f t="shared" si="2"/>
        <v>-1.5479248585392185</v>
      </c>
      <c r="G10" s="10">
        <f t="shared" si="8"/>
        <v>508</v>
      </c>
      <c r="H10" s="11">
        <f t="shared" si="3"/>
        <v>-3575</v>
      </c>
      <c r="I10" s="16">
        <f t="shared" si="4"/>
        <v>-1950</v>
      </c>
      <c r="J10" s="55">
        <f t="shared" si="5"/>
        <v>-5017</v>
      </c>
      <c r="K10" s="19">
        <f t="shared" si="6"/>
        <v>-5.208138689920067</v>
      </c>
      <c r="L10" s="9"/>
      <c r="M10" s="9"/>
      <c r="N10" s="9"/>
      <c r="O10" s="7"/>
    </row>
    <row r="11" spans="1:15" ht="12.75">
      <c r="A11" s="10">
        <v>72000</v>
      </c>
      <c r="B11" s="19">
        <f t="shared" si="9"/>
        <v>0.6993006993007072</v>
      </c>
      <c r="C11" s="20">
        <f t="shared" si="0"/>
        <v>91440</v>
      </c>
      <c r="D11" s="11">
        <f t="shared" si="1"/>
        <v>59315.2</v>
      </c>
      <c r="E11" s="4">
        <f t="shared" si="7"/>
        <v>2.594828331747806</v>
      </c>
      <c r="F11" s="19">
        <f t="shared" si="2"/>
        <v>-1.4458901712316816</v>
      </c>
      <c r="G11" s="10">
        <f t="shared" si="8"/>
        <v>635</v>
      </c>
      <c r="H11" s="11">
        <f t="shared" si="3"/>
        <v>-3575</v>
      </c>
      <c r="I11" s="16">
        <f t="shared" si="4"/>
        <v>-1950</v>
      </c>
      <c r="J11" s="55">
        <f t="shared" si="5"/>
        <v>-4890</v>
      </c>
      <c r="K11" s="19">
        <f t="shared" si="6"/>
        <v>-5.076300218000623</v>
      </c>
      <c r="L11" s="9"/>
      <c r="M11" s="9"/>
      <c r="N11" s="9"/>
      <c r="O11" s="7"/>
    </row>
    <row r="12" spans="1:15" ht="12.75">
      <c r="A12" s="10">
        <v>72100</v>
      </c>
      <c r="B12" s="19">
        <f t="shared" si="9"/>
        <v>0.83916083916084</v>
      </c>
      <c r="C12" s="20">
        <f t="shared" si="0"/>
        <v>91567</v>
      </c>
      <c r="D12" s="11">
        <f t="shared" si="1"/>
        <v>59376.61</v>
      </c>
      <c r="E12" s="4">
        <f t="shared" si="7"/>
        <v>2.701046441234965</v>
      </c>
      <c r="F12" s="19">
        <f t="shared" si="2"/>
        <v>-1.3438554839241448</v>
      </c>
      <c r="G12" s="10">
        <f t="shared" si="8"/>
        <v>762</v>
      </c>
      <c r="H12" s="11">
        <f t="shared" si="3"/>
        <v>-3575</v>
      </c>
      <c r="I12" s="16">
        <f t="shared" si="4"/>
        <v>-1950</v>
      </c>
      <c r="J12" s="55">
        <f t="shared" si="5"/>
        <v>-4763</v>
      </c>
      <c r="K12" s="19">
        <f t="shared" si="6"/>
        <v>-4.9444617460811795</v>
      </c>
      <c r="L12" s="9"/>
      <c r="M12" s="9"/>
      <c r="N12" s="9"/>
      <c r="O12" s="7"/>
    </row>
    <row r="13" spans="1:15" ht="12.75">
      <c r="A13" s="10">
        <v>72200</v>
      </c>
      <c r="B13" s="19">
        <f t="shared" si="9"/>
        <v>0.9790209790209872</v>
      </c>
      <c r="C13" s="20">
        <f t="shared" si="0"/>
        <v>91694</v>
      </c>
      <c r="D13" s="11">
        <f t="shared" si="1"/>
        <v>59438.02</v>
      </c>
      <c r="E13" s="4">
        <f t="shared" si="7"/>
        <v>2.807264550722138</v>
      </c>
      <c r="F13" s="19">
        <f t="shared" si="2"/>
        <v>-1.2418207966165795</v>
      </c>
      <c r="G13" s="10">
        <f t="shared" si="8"/>
        <v>889</v>
      </c>
      <c r="H13" s="11">
        <f t="shared" si="3"/>
        <v>-3575</v>
      </c>
      <c r="I13" s="16">
        <f t="shared" si="4"/>
        <v>-1950</v>
      </c>
      <c r="J13" s="55">
        <f t="shared" si="5"/>
        <v>-4636</v>
      </c>
      <c r="K13" s="19">
        <f t="shared" si="6"/>
        <v>-4.812623274161735</v>
      </c>
      <c r="L13" s="9"/>
      <c r="M13" s="9"/>
      <c r="N13" s="9"/>
      <c r="O13" s="7"/>
    </row>
    <row r="14" spans="1:15" ht="12.75">
      <c r="A14" s="10">
        <v>72300</v>
      </c>
      <c r="B14" s="19">
        <f t="shared" si="9"/>
        <v>1.11888111888112</v>
      </c>
      <c r="C14" s="20">
        <f t="shared" si="0"/>
        <v>91821</v>
      </c>
      <c r="D14" s="11">
        <f t="shared" si="1"/>
        <v>59499.43</v>
      </c>
      <c r="E14" s="4">
        <f t="shared" si="7"/>
        <v>2.913482660209297</v>
      </c>
      <c r="F14" s="19">
        <f t="shared" si="2"/>
        <v>-1.1397861093090285</v>
      </c>
      <c r="G14" s="10">
        <f t="shared" si="8"/>
        <v>1016</v>
      </c>
      <c r="H14" s="11">
        <f t="shared" si="3"/>
        <v>-3575</v>
      </c>
      <c r="I14" s="16">
        <f t="shared" si="4"/>
        <v>-1950</v>
      </c>
      <c r="J14" s="55">
        <f t="shared" si="5"/>
        <v>-4509</v>
      </c>
      <c r="K14" s="19">
        <f t="shared" si="6"/>
        <v>-4.680784802242292</v>
      </c>
      <c r="L14" s="9"/>
      <c r="M14" s="9"/>
      <c r="N14" s="9"/>
      <c r="O14" s="7"/>
    </row>
    <row r="15" spans="1:15" ht="12.75">
      <c r="A15" s="10">
        <v>72400</v>
      </c>
      <c r="B15" s="19">
        <f t="shared" si="9"/>
        <v>1.258741258741253</v>
      </c>
      <c r="C15" s="20">
        <f t="shared" si="0"/>
        <v>91948</v>
      </c>
      <c r="D15" s="11">
        <f t="shared" si="1"/>
        <v>59560.84</v>
      </c>
      <c r="E15" s="4">
        <f t="shared" si="7"/>
        <v>3.019700769696442</v>
      </c>
      <c r="F15" s="19">
        <f t="shared" si="2"/>
        <v>-1.0377514220014916</v>
      </c>
      <c r="G15" s="10">
        <f t="shared" si="8"/>
        <v>1143</v>
      </c>
      <c r="H15" s="11">
        <f t="shared" si="3"/>
        <v>-3575</v>
      </c>
      <c r="I15" s="16">
        <f t="shared" si="4"/>
        <v>-1950</v>
      </c>
      <c r="J15" s="55">
        <f t="shared" si="5"/>
        <v>-4382</v>
      </c>
      <c r="K15" s="19">
        <f t="shared" si="6"/>
        <v>-4.548946330322848</v>
      </c>
      <c r="L15" s="9"/>
      <c r="M15" s="9"/>
      <c r="N15" s="9"/>
      <c r="O15" s="7"/>
    </row>
    <row r="16" spans="1:15" ht="12.75">
      <c r="A16" s="10">
        <v>72500</v>
      </c>
      <c r="B16" s="19">
        <f t="shared" si="9"/>
        <v>1.3986013986014</v>
      </c>
      <c r="C16" s="20">
        <f t="shared" si="0"/>
        <v>92075</v>
      </c>
      <c r="D16" s="11">
        <f t="shared" si="1"/>
        <v>59622.25</v>
      </c>
      <c r="E16" s="4">
        <f t="shared" si="7"/>
        <v>3.125918879183615</v>
      </c>
      <c r="F16" s="19">
        <f t="shared" si="2"/>
        <v>-0.9357167346939264</v>
      </c>
      <c r="G16" s="10">
        <f t="shared" si="8"/>
        <v>1270</v>
      </c>
      <c r="H16" s="11">
        <f t="shared" si="3"/>
        <v>-3575</v>
      </c>
      <c r="I16" s="16">
        <f t="shared" si="4"/>
        <v>-1950</v>
      </c>
      <c r="J16" s="55">
        <f t="shared" si="5"/>
        <v>-4255</v>
      </c>
      <c r="K16" s="19">
        <f t="shared" si="6"/>
        <v>-4.417107858403405</v>
      </c>
      <c r="L16" s="9"/>
      <c r="M16" s="9"/>
      <c r="N16" s="9"/>
      <c r="O16" s="7"/>
    </row>
    <row r="17" spans="1:15" ht="12.75">
      <c r="A17" s="10">
        <v>72600</v>
      </c>
      <c r="B17" s="19">
        <f t="shared" si="9"/>
        <v>1.538461538461533</v>
      </c>
      <c r="C17" s="20">
        <f t="shared" si="0"/>
        <v>92202</v>
      </c>
      <c r="D17" s="11">
        <f t="shared" si="1"/>
        <v>59683.659999999996</v>
      </c>
      <c r="E17" s="4">
        <f t="shared" si="7"/>
        <v>3.23213698867076</v>
      </c>
      <c r="F17" s="19">
        <f t="shared" si="2"/>
        <v>-0.8336820473863895</v>
      </c>
      <c r="G17" s="10">
        <f t="shared" si="8"/>
        <v>1397</v>
      </c>
      <c r="H17" s="11">
        <f t="shared" si="3"/>
        <v>-3575</v>
      </c>
      <c r="I17" s="16">
        <f t="shared" si="4"/>
        <v>-1950</v>
      </c>
      <c r="J17" s="55">
        <f t="shared" si="5"/>
        <v>-4128</v>
      </c>
      <c r="K17" s="19">
        <f t="shared" si="6"/>
        <v>-4.285269386483962</v>
      </c>
      <c r="L17" s="9"/>
      <c r="M17" s="9"/>
      <c r="N17" s="9"/>
      <c r="O17" s="7"/>
    </row>
    <row r="18" spans="1:15" ht="12.75">
      <c r="A18" s="10">
        <v>72700</v>
      </c>
      <c r="B18" s="19">
        <f t="shared" si="9"/>
        <v>1.678321678321666</v>
      </c>
      <c r="C18" s="20">
        <f t="shared" si="0"/>
        <v>92329</v>
      </c>
      <c r="D18" s="11">
        <f t="shared" si="1"/>
        <v>59745.07</v>
      </c>
      <c r="E18" s="4">
        <f t="shared" si="7"/>
        <v>3.338355098157919</v>
      </c>
      <c r="F18" s="19">
        <f t="shared" si="2"/>
        <v>-0.7316473600788385</v>
      </c>
      <c r="G18" s="10">
        <f t="shared" si="8"/>
        <v>1524</v>
      </c>
      <c r="H18" s="11">
        <f t="shared" si="3"/>
        <v>-3575</v>
      </c>
      <c r="I18" s="16">
        <f t="shared" si="4"/>
        <v>-1950</v>
      </c>
      <c r="J18" s="55">
        <f t="shared" si="5"/>
        <v>-4001</v>
      </c>
      <c r="K18" s="19">
        <f t="shared" si="6"/>
        <v>-4.153430914564518</v>
      </c>
      <c r="L18" s="9"/>
      <c r="M18" s="9"/>
      <c r="N18" s="9"/>
      <c r="O18" s="7"/>
    </row>
    <row r="19" spans="1:15" ht="12.75">
      <c r="A19" s="10">
        <v>72800</v>
      </c>
      <c r="B19" s="19">
        <f t="shared" si="9"/>
        <v>1.818181818181813</v>
      </c>
      <c r="C19" s="20">
        <f t="shared" si="0"/>
        <v>92456</v>
      </c>
      <c r="D19" s="11">
        <f t="shared" si="1"/>
        <v>59806.479999999996</v>
      </c>
      <c r="E19" s="4">
        <f t="shared" si="7"/>
        <v>3.444573207645064</v>
      </c>
      <c r="F19" s="19">
        <f t="shared" si="2"/>
        <v>-0.6296126727713016</v>
      </c>
      <c r="G19" s="10">
        <f t="shared" si="8"/>
        <v>1651</v>
      </c>
      <c r="H19" s="11">
        <f t="shared" si="3"/>
        <v>-3575</v>
      </c>
      <c r="I19" s="16">
        <f t="shared" si="4"/>
        <v>-1950</v>
      </c>
      <c r="J19" s="55">
        <f t="shared" si="5"/>
        <v>-3874</v>
      </c>
      <c r="K19" s="19">
        <f t="shared" si="6"/>
        <v>-4.021592442645074</v>
      </c>
      <c r="L19" s="9"/>
      <c r="M19" s="9"/>
      <c r="N19" s="9"/>
      <c r="O19" s="7"/>
    </row>
    <row r="20" spans="1:15" ht="12.75">
      <c r="A20" s="10">
        <v>72900</v>
      </c>
      <c r="B20" s="19">
        <f t="shared" si="9"/>
        <v>1.9580419580419743</v>
      </c>
      <c r="C20" s="20">
        <f t="shared" si="0"/>
        <v>92583</v>
      </c>
      <c r="D20" s="11">
        <f t="shared" si="1"/>
        <v>59867.89</v>
      </c>
      <c r="E20" s="4">
        <f t="shared" si="7"/>
        <v>3.550791317132223</v>
      </c>
      <c r="F20" s="19">
        <f t="shared" si="2"/>
        <v>-0.5275779854637506</v>
      </c>
      <c r="G20" s="10">
        <f t="shared" si="8"/>
        <v>1778</v>
      </c>
      <c r="H20" s="11">
        <f t="shared" si="3"/>
        <v>-3575</v>
      </c>
      <c r="I20" s="16">
        <f t="shared" si="4"/>
        <v>-1950</v>
      </c>
      <c r="J20" s="55">
        <f t="shared" si="5"/>
        <v>-3747</v>
      </c>
      <c r="K20" s="19">
        <f t="shared" si="6"/>
        <v>-3.8897539707256303</v>
      </c>
      <c r="L20" s="9"/>
      <c r="M20" s="9"/>
      <c r="N20" s="9"/>
      <c r="O20" s="7"/>
    </row>
    <row r="21" spans="1:15" ht="12.75">
      <c r="A21" s="10">
        <v>73000</v>
      </c>
      <c r="B21" s="19">
        <f t="shared" si="9"/>
        <v>2.0979020979021072</v>
      </c>
      <c r="C21" s="20">
        <f t="shared" si="0"/>
        <v>92710</v>
      </c>
      <c r="D21" s="11">
        <f t="shared" si="1"/>
        <v>59929.299999999996</v>
      </c>
      <c r="E21" s="4">
        <f t="shared" si="7"/>
        <v>3.657009426619368</v>
      </c>
      <c r="F21" s="19">
        <f t="shared" si="2"/>
        <v>-0.4255432981562137</v>
      </c>
      <c r="G21" s="10">
        <f t="shared" si="8"/>
        <v>1905</v>
      </c>
      <c r="H21" s="11">
        <f t="shared" si="3"/>
        <v>-3575</v>
      </c>
      <c r="I21" s="16">
        <f t="shared" si="4"/>
        <v>-1950</v>
      </c>
      <c r="J21" s="55">
        <f t="shared" si="5"/>
        <v>-3620</v>
      </c>
      <c r="K21" s="19">
        <f t="shared" si="6"/>
        <v>-3.757915498806187</v>
      </c>
      <c r="L21" s="9"/>
      <c r="M21" s="9"/>
      <c r="N21" s="9"/>
      <c r="O21" s="7"/>
    </row>
    <row r="22" spans="1:15" ht="12.75">
      <c r="A22" s="10">
        <v>73100</v>
      </c>
      <c r="B22" s="19">
        <f t="shared" si="9"/>
        <v>2.23776223776224</v>
      </c>
      <c r="C22" s="20">
        <f t="shared" si="0"/>
        <v>92837</v>
      </c>
      <c r="D22" s="11">
        <f t="shared" si="1"/>
        <v>59990.71</v>
      </c>
      <c r="E22" s="4">
        <f t="shared" si="7"/>
        <v>3.763227536106541</v>
      </c>
      <c r="F22" s="19">
        <f t="shared" si="2"/>
        <v>-0.32350861084866267</v>
      </c>
      <c r="G22" s="10">
        <f t="shared" si="8"/>
        <v>2032</v>
      </c>
      <c r="H22" s="11">
        <f t="shared" si="3"/>
        <v>-3575</v>
      </c>
      <c r="I22" s="16">
        <f t="shared" si="4"/>
        <v>-1950</v>
      </c>
      <c r="J22" s="55">
        <f t="shared" si="5"/>
        <v>-3493</v>
      </c>
      <c r="K22" s="19">
        <f t="shared" si="6"/>
        <v>-3.6260770268867435</v>
      </c>
      <c r="L22" s="9"/>
      <c r="M22" s="9"/>
      <c r="N22" s="9"/>
      <c r="O22" s="7"/>
    </row>
    <row r="23" spans="1:15" ht="12.75">
      <c r="A23" s="10">
        <v>73200</v>
      </c>
      <c r="B23" s="19">
        <f t="shared" si="9"/>
        <v>2.377622377622373</v>
      </c>
      <c r="C23" s="20">
        <f t="shared" si="0"/>
        <v>92964</v>
      </c>
      <c r="D23" s="11">
        <f t="shared" si="1"/>
        <v>60052.119999999995</v>
      </c>
      <c r="E23" s="4">
        <f t="shared" si="7"/>
        <v>3.8694456455937</v>
      </c>
      <c r="F23" s="19">
        <f t="shared" si="2"/>
        <v>-0.22147392354111162</v>
      </c>
      <c r="G23" s="10">
        <f t="shared" si="8"/>
        <v>2159</v>
      </c>
      <c r="H23" s="11">
        <f t="shared" si="3"/>
        <v>-3575</v>
      </c>
      <c r="I23" s="16">
        <f t="shared" si="4"/>
        <v>-1950</v>
      </c>
      <c r="J23" s="55">
        <f t="shared" si="5"/>
        <v>-3366</v>
      </c>
      <c r="K23" s="19">
        <f t="shared" si="6"/>
        <v>-3.4942385549673003</v>
      </c>
      <c r="L23" s="9"/>
      <c r="M23" s="9"/>
      <c r="N23" s="9"/>
      <c r="O23" s="8"/>
    </row>
    <row r="24" spans="1:15" ht="12.75">
      <c r="A24" s="10">
        <v>73300</v>
      </c>
      <c r="B24" s="19">
        <f t="shared" si="9"/>
        <v>2.51748251748252</v>
      </c>
      <c r="C24" s="20">
        <f t="shared" si="0"/>
        <v>93091</v>
      </c>
      <c r="D24" s="11">
        <f t="shared" si="1"/>
        <v>60113.53</v>
      </c>
      <c r="E24" s="4">
        <f t="shared" si="7"/>
        <v>3.975663755080845</v>
      </c>
      <c r="F24" s="19">
        <f t="shared" si="2"/>
        <v>-0.11943923623357477</v>
      </c>
      <c r="G24" s="10">
        <f t="shared" si="8"/>
        <v>2286</v>
      </c>
      <c r="H24" s="11">
        <f t="shared" si="3"/>
        <v>-3575</v>
      </c>
      <c r="I24" s="16">
        <f t="shared" si="4"/>
        <v>-1950</v>
      </c>
      <c r="J24" s="55">
        <f t="shared" si="5"/>
        <v>-3239</v>
      </c>
      <c r="K24" s="19">
        <f t="shared" si="6"/>
        <v>-3.362400083047856</v>
      </c>
      <c r="L24" s="9"/>
      <c r="M24" s="9"/>
      <c r="N24" s="9"/>
      <c r="O24" s="7"/>
    </row>
    <row r="25" spans="1:15" ht="12.75">
      <c r="A25" s="10">
        <v>73400</v>
      </c>
      <c r="B25" s="19">
        <f t="shared" si="9"/>
        <v>2.657342657342653</v>
      </c>
      <c r="C25" s="20">
        <f t="shared" si="0"/>
        <v>93218</v>
      </c>
      <c r="D25" s="11">
        <f t="shared" si="1"/>
        <v>60174.94</v>
      </c>
      <c r="E25" s="4">
        <f t="shared" si="7"/>
        <v>4.081881864568018</v>
      </c>
      <c r="F25" s="19">
        <f t="shared" si="2"/>
        <v>-0.01740454892600951</v>
      </c>
      <c r="G25" s="10">
        <f t="shared" si="8"/>
        <v>2413</v>
      </c>
      <c r="H25" s="11">
        <f t="shared" si="3"/>
        <v>-3575</v>
      </c>
      <c r="I25" s="16">
        <f t="shared" si="4"/>
        <v>-1950</v>
      </c>
      <c r="J25" s="55">
        <f t="shared" si="5"/>
        <v>-3112</v>
      </c>
      <c r="K25" s="19">
        <f t="shared" si="6"/>
        <v>-3.230561611128413</v>
      </c>
      <c r="L25" s="9"/>
      <c r="M25" s="9"/>
      <c r="N25" s="9"/>
      <c r="O25" s="7"/>
    </row>
    <row r="26" spans="1:15" ht="12.75">
      <c r="A26" s="10">
        <v>73500</v>
      </c>
      <c r="B26" s="19">
        <f t="shared" si="9"/>
        <v>2.797202797202786</v>
      </c>
      <c r="C26" s="20">
        <f t="shared" si="0"/>
        <v>93345</v>
      </c>
      <c r="D26" s="11">
        <f t="shared" si="1"/>
        <v>60236.35</v>
      </c>
      <c r="E26" s="4">
        <f t="shared" si="7"/>
        <v>4.188099974055177</v>
      </c>
      <c r="F26" s="19">
        <f t="shared" si="2"/>
        <v>0.08463013838154154</v>
      </c>
      <c r="G26" s="10">
        <f t="shared" si="8"/>
        <v>2540</v>
      </c>
      <c r="H26" s="11">
        <f t="shared" si="3"/>
        <v>-3575</v>
      </c>
      <c r="I26" s="16">
        <f t="shared" si="4"/>
        <v>-1950</v>
      </c>
      <c r="J26" s="55">
        <f t="shared" si="5"/>
        <v>-2985</v>
      </c>
      <c r="K26" s="19">
        <f t="shared" si="6"/>
        <v>-3.098723139208969</v>
      </c>
      <c r="L26" s="9"/>
      <c r="M26" s="9"/>
      <c r="N26" s="9"/>
      <c r="O26" s="7"/>
    </row>
    <row r="27" spans="1:15" ht="12.75">
      <c r="A27" s="10">
        <v>73600</v>
      </c>
      <c r="B27" s="19">
        <f t="shared" si="9"/>
        <v>2.937062937062933</v>
      </c>
      <c r="C27" s="20">
        <f t="shared" si="0"/>
        <v>93472</v>
      </c>
      <c r="D27" s="11">
        <f t="shared" si="1"/>
        <v>60297.76</v>
      </c>
      <c r="E27" s="4">
        <f t="shared" si="7"/>
        <v>4.2943180835423505</v>
      </c>
      <c r="F27" s="19">
        <f t="shared" si="2"/>
        <v>0.1866648256891068</v>
      </c>
      <c r="G27" s="10">
        <f t="shared" si="8"/>
        <v>2667</v>
      </c>
      <c r="H27" s="11">
        <f t="shared" si="3"/>
        <v>-3575</v>
      </c>
      <c r="I27" s="16">
        <f t="shared" si="4"/>
        <v>-1950</v>
      </c>
      <c r="J27" s="55">
        <f t="shared" si="5"/>
        <v>-2858</v>
      </c>
      <c r="K27" s="19">
        <f t="shared" si="6"/>
        <v>-2.9668846672895257</v>
      </c>
      <c r="L27" s="9"/>
      <c r="M27" s="9"/>
      <c r="N27" s="9"/>
      <c r="O27" s="7"/>
    </row>
    <row r="28" spans="1:15" ht="12.75">
      <c r="A28" s="10">
        <v>73700</v>
      </c>
      <c r="B28" s="19">
        <f t="shared" si="9"/>
        <v>3.076923076923066</v>
      </c>
      <c r="C28" s="20">
        <f t="shared" si="0"/>
        <v>93599</v>
      </c>
      <c r="D28" s="11">
        <f t="shared" si="1"/>
        <v>60359.17</v>
      </c>
      <c r="E28" s="4">
        <f t="shared" si="7"/>
        <v>4.400536193029495</v>
      </c>
      <c r="F28" s="19">
        <f t="shared" si="2"/>
        <v>0.28869951299664365</v>
      </c>
      <c r="G28" s="10">
        <f t="shared" si="8"/>
        <v>2794</v>
      </c>
      <c r="H28" s="11">
        <f t="shared" si="3"/>
        <v>-3575</v>
      </c>
      <c r="I28" s="16">
        <f t="shared" si="4"/>
        <v>-1950</v>
      </c>
      <c r="J28" s="55">
        <f t="shared" si="5"/>
        <v>-2731</v>
      </c>
      <c r="K28" s="19">
        <f t="shared" si="6"/>
        <v>-2.835046195370082</v>
      </c>
      <c r="L28" s="9"/>
      <c r="M28" s="9"/>
      <c r="N28" s="9"/>
      <c r="O28" s="7"/>
    </row>
    <row r="29" spans="1:15" ht="12.75">
      <c r="A29" s="10">
        <v>73800</v>
      </c>
      <c r="B29" s="19">
        <f t="shared" si="9"/>
        <v>3.2167832167832273</v>
      </c>
      <c r="C29" s="20">
        <f t="shared" si="0"/>
        <v>93726</v>
      </c>
      <c r="D29" s="11">
        <f t="shared" si="1"/>
        <v>60420.58</v>
      </c>
      <c r="E29" s="4">
        <f t="shared" si="7"/>
        <v>4.506754302516654</v>
      </c>
      <c r="F29" s="19">
        <f t="shared" si="2"/>
        <v>0.3907342003041947</v>
      </c>
      <c r="G29" s="10">
        <f t="shared" si="8"/>
        <v>2921</v>
      </c>
      <c r="H29" s="11">
        <f t="shared" si="3"/>
        <v>-3575</v>
      </c>
      <c r="I29" s="16">
        <f t="shared" si="4"/>
        <v>-1950</v>
      </c>
      <c r="J29" s="55">
        <f t="shared" si="5"/>
        <v>-2604</v>
      </c>
      <c r="K29" s="19">
        <f t="shared" si="6"/>
        <v>-2.7032077234506384</v>
      </c>
      <c r="L29" s="9"/>
      <c r="M29" s="9"/>
      <c r="N29" s="9"/>
      <c r="O29" s="7"/>
    </row>
    <row r="30" spans="1:15" ht="12.75">
      <c r="A30" s="10">
        <v>73900</v>
      </c>
      <c r="B30" s="19">
        <f t="shared" si="9"/>
        <v>3.35664335664336</v>
      </c>
      <c r="C30" s="20">
        <f t="shared" si="0"/>
        <v>93853</v>
      </c>
      <c r="D30" s="11">
        <f t="shared" si="1"/>
        <v>60481.99</v>
      </c>
      <c r="E30" s="4">
        <f t="shared" si="7"/>
        <v>4.612972412003799</v>
      </c>
      <c r="F30" s="19">
        <f t="shared" si="2"/>
        <v>0.49276888761173154</v>
      </c>
      <c r="G30" s="10">
        <f t="shared" si="8"/>
        <v>3048</v>
      </c>
      <c r="H30" s="11">
        <f t="shared" si="3"/>
        <v>-3575</v>
      </c>
      <c r="I30" s="16">
        <f t="shared" si="4"/>
        <v>-1950</v>
      </c>
      <c r="J30" s="55">
        <f t="shared" si="5"/>
        <v>-2477</v>
      </c>
      <c r="K30" s="19">
        <f t="shared" si="6"/>
        <v>-2.5713692515311948</v>
      </c>
      <c r="L30" s="9"/>
      <c r="M30" s="9"/>
      <c r="N30" s="9"/>
      <c r="O30" s="7"/>
    </row>
    <row r="31" spans="1:15" ht="12.75">
      <c r="A31" s="10">
        <v>74000</v>
      </c>
      <c r="B31" s="19">
        <f t="shared" si="9"/>
        <v>3.496503496503493</v>
      </c>
      <c r="C31" s="20">
        <f t="shared" si="0"/>
        <v>93980</v>
      </c>
      <c r="D31" s="11">
        <f t="shared" si="1"/>
        <v>60543.4</v>
      </c>
      <c r="E31" s="4">
        <f t="shared" si="7"/>
        <v>4.719190521490972</v>
      </c>
      <c r="F31" s="19">
        <f t="shared" si="2"/>
        <v>0.5948035749192826</v>
      </c>
      <c r="G31" s="10">
        <f>(A31-71500)*1.27</f>
        <v>3175</v>
      </c>
      <c r="H31" s="11">
        <f t="shared" si="3"/>
        <v>-3575</v>
      </c>
      <c r="I31" s="16">
        <f t="shared" si="4"/>
        <v>-1950</v>
      </c>
      <c r="J31" s="55">
        <f t="shared" si="5"/>
        <v>-2350</v>
      </c>
      <c r="K31" s="19">
        <f t="shared" si="6"/>
        <v>-2.4395307796117516</v>
      </c>
      <c r="L31" s="9"/>
      <c r="M31" s="9"/>
      <c r="N31" s="9"/>
      <c r="O31" s="7"/>
    </row>
    <row r="32" spans="1:15" ht="12.75">
      <c r="A32" s="10">
        <v>74100</v>
      </c>
      <c r="B32" s="19">
        <f t="shared" si="9"/>
        <v>3.6363636363636402</v>
      </c>
      <c r="C32" s="20">
        <f t="shared" si="0"/>
        <v>94107</v>
      </c>
      <c r="D32" s="11">
        <f t="shared" si="1"/>
        <v>60604.81</v>
      </c>
      <c r="E32" s="4">
        <f t="shared" si="7"/>
        <v>4.825408630978117</v>
      </c>
      <c r="F32" s="19">
        <f t="shared" si="2"/>
        <v>0.6968382622268194</v>
      </c>
      <c r="G32" s="10">
        <f t="shared" si="8"/>
        <v>3302</v>
      </c>
      <c r="H32" s="11">
        <f t="shared" si="3"/>
        <v>-3575</v>
      </c>
      <c r="I32" s="16">
        <f t="shared" si="4"/>
        <v>-1950</v>
      </c>
      <c r="J32" s="55">
        <f t="shared" si="5"/>
        <v>-2223</v>
      </c>
      <c r="K32" s="19">
        <f t="shared" si="6"/>
        <v>-2.307692307692308</v>
      </c>
      <c r="L32" s="9"/>
      <c r="M32" s="9"/>
      <c r="N32" s="9"/>
      <c r="O32" s="7"/>
    </row>
    <row r="33" spans="1:15" ht="12.75">
      <c r="A33" s="10">
        <v>74200</v>
      </c>
      <c r="B33" s="19">
        <f t="shared" si="9"/>
        <v>3.776223776223773</v>
      </c>
      <c r="C33" s="20">
        <f t="shared" si="0"/>
        <v>94234</v>
      </c>
      <c r="D33" s="11">
        <f t="shared" si="1"/>
        <v>60666.22</v>
      </c>
      <c r="E33" s="4">
        <f t="shared" si="7"/>
        <v>4.931626740465276</v>
      </c>
      <c r="F33" s="19">
        <f t="shared" si="2"/>
        <v>0.7988729495343705</v>
      </c>
      <c r="G33" s="10">
        <f t="shared" si="8"/>
        <v>3429</v>
      </c>
      <c r="H33" s="11">
        <f t="shared" si="3"/>
        <v>-3575</v>
      </c>
      <c r="I33" s="16">
        <f t="shared" si="4"/>
        <v>-1950</v>
      </c>
      <c r="J33" s="55">
        <f t="shared" si="5"/>
        <v>-2096</v>
      </c>
      <c r="K33" s="19">
        <f t="shared" si="6"/>
        <v>-2.1758538357728643</v>
      </c>
      <c r="L33" s="9"/>
      <c r="M33" s="9"/>
      <c r="N33" s="9"/>
      <c r="O33" s="7"/>
    </row>
    <row r="34" spans="1:15" ht="12.75">
      <c r="A34" s="10">
        <v>74300</v>
      </c>
      <c r="B34" s="19">
        <f t="shared" si="9"/>
        <v>3.916083916083906</v>
      </c>
      <c r="C34" s="20">
        <f t="shared" si="0"/>
        <v>94361</v>
      </c>
      <c r="D34" s="11">
        <f t="shared" si="1"/>
        <v>60727.63</v>
      </c>
      <c r="E34" s="4">
        <f t="shared" si="7"/>
        <v>5.037844849952421</v>
      </c>
      <c r="F34" s="19">
        <f t="shared" si="2"/>
        <v>0.9009076368419073</v>
      </c>
      <c r="G34" s="10">
        <f t="shared" si="8"/>
        <v>3556</v>
      </c>
      <c r="H34" s="11">
        <f t="shared" si="3"/>
        <v>-3575</v>
      </c>
      <c r="I34" s="16">
        <f t="shared" si="4"/>
        <v>-1950</v>
      </c>
      <c r="J34" s="55">
        <f t="shared" si="5"/>
        <v>-1969</v>
      </c>
      <c r="K34" s="19">
        <f t="shared" si="6"/>
        <v>-2.04401536385342</v>
      </c>
      <c r="L34" s="9"/>
      <c r="M34" s="9"/>
      <c r="N34" s="9"/>
      <c r="O34" s="7"/>
    </row>
    <row r="35" spans="1:15" ht="12.75">
      <c r="A35" s="23">
        <v>74400</v>
      </c>
      <c r="B35" s="26">
        <f t="shared" si="9"/>
        <v>4.055944055944053</v>
      </c>
      <c r="C35" s="46">
        <f t="shared" si="0"/>
        <v>94488</v>
      </c>
      <c r="D35" s="25">
        <f t="shared" si="1"/>
        <v>60789.04</v>
      </c>
      <c r="E35" s="24">
        <f t="shared" si="7"/>
        <v>5.144062959439594</v>
      </c>
      <c r="F35" s="26">
        <f t="shared" si="2"/>
        <v>1.0029423241494726</v>
      </c>
      <c r="G35" s="10">
        <f t="shared" si="8"/>
        <v>3683</v>
      </c>
      <c r="H35" s="11">
        <f t="shared" si="3"/>
        <v>-3575</v>
      </c>
      <c r="I35" s="16">
        <f t="shared" si="4"/>
        <v>-1950</v>
      </c>
      <c r="J35" s="55">
        <f t="shared" si="5"/>
        <v>-1842</v>
      </c>
      <c r="K35" s="19">
        <f t="shared" si="6"/>
        <v>-1.9121768919339768</v>
      </c>
      <c r="L35" s="9"/>
      <c r="M35" s="9"/>
      <c r="N35" s="9"/>
      <c r="O35" s="7"/>
    </row>
    <row r="36" spans="1:15" ht="12.75">
      <c r="A36" s="20">
        <v>74500</v>
      </c>
      <c r="B36" s="19">
        <f t="shared" si="9"/>
        <v>4.195804195804186</v>
      </c>
      <c r="C36" s="20">
        <f t="shared" si="0"/>
        <v>94615</v>
      </c>
      <c r="D36" s="11">
        <f t="shared" si="1"/>
        <v>60850.45</v>
      </c>
      <c r="E36" s="4">
        <f t="shared" si="7"/>
        <v>5.250281068926753</v>
      </c>
      <c r="F36" s="19">
        <f t="shared" si="2"/>
        <v>1.1049770114570237</v>
      </c>
      <c r="G36" s="10">
        <f t="shared" si="8"/>
        <v>3810</v>
      </c>
      <c r="H36" s="11">
        <f t="shared" si="3"/>
        <v>-3575</v>
      </c>
      <c r="I36" s="16">
        <f t="shared" si="4"/>
        <v>-1950</v>
      </c>
      <c r="J36" s="55">
        <f t="shared" si="5"/>
        <v>-1715</v>
      </c>
      <c r="K36" s="19">
        <f t="shared" si="6"/>
        <v>-1.7803384200145334</v>
      </c>
      <c r="L36" s="9"/>
      <c r="M36" s="9"/>
      <c r="N36" s="9"/>
      <c r="O36" s="7"/>
    </row>
    <row r="37" spans="1:15" ht="12.75">
      <c r="A37" s="10">
        <v>74600</v>
      </c>
      <c r="B37" s="19">
        <f t="shared" si="9"/>
        <v>4.335664335664347</v>
      </c>
      <c r="C37" s="20">
        <f t="shared" si="0"/>
        <v>94742</v>
      </c>
      <c r="D37" s="11">
        <f t="shared" si="1"/>
        <v>60911.86</v>
      </c>
      <c r="E37" s="4">
        <f t="shared" si="7"/>
        <v>5.356499178413898</v>
      </c>
      <c r="F37" s="19">
        <f t="shared" si="2"/>
        <v>1.2070116987645605</v>
      </c>
      <c r="G37" s="10">
        <f t="shared" si="8"/>
        <v>3937</v>
      </c>
      <c r="H37" s="11">
        <f t="shared" si="3"/>
        <v>-3575</v>
      </c>
      <c r="I37" s="16">
        <f t="shared" si="4"/>
        <v>-1950</v>
      </c>
      <c r="J37" s="55">
        <f t="shared" si="5"/>
        <v>-1588</v>
      </c>
      <c r="K37" s="19">
        <f t="shared" si="6"/>
        <v>-1.6484999480950897</v>
      </c>
      <c r="L37" s="9"/>
      <c r="M37" s="9"/>
      <c r="N37" s="9"/>
      <c r="O37" s="7"/>
    </row>
    <row r="38" spans="1:15" ht="12.75">
      <c r="A38" s="23">
        <v>74700</v>
      </c>
      <c r="B38" s="26">
        <f t="shared" si="9"/>
        <v>4.47552447552448</v>
      </c>
      <c r="C38" s="46">
        <f t="shared" si="0"/>
        <v>94869</v>
      </c>
      <c r="D38" s="25">
        <f t="shared" si="1"/>
        <v>60973.27</v>
      </c>
      <c r="E38" s="24">
        <f t="shared" si="7"/>
        <v>5.462717287901057</v>
      </c>
      <c r="F38" s="26">
        <f t="shared" si="2"/>
        <v>1.3090463860721115</v>
      </c>
      <c r="G38" s="10">
        <f t="shared" si="8"/>
        <v>4064</v>
      </c>
      <c r="H38" s="11">
        <f t="shared" si="3"/>
        <v>-3575</v>
      </c>
      <c r="I38" s="16">
        <f t="shared" si="4"/>
        <v>-1950</v>
      </c>
      <c r="J38" s="55">
        <f t="shared" si="5"/>
        <v>-1461</v>
      </c>
      <c r="K38" s="19">
        <f t="shared" si="6"/>
        <v>-1.5166614761756463</v>
      </c>
      <c r="L38" s="9"/>
      <c r="M38" s="9"/>
      <c r="N38" s="9"/>
      <c r="O38" s="7"/>
    </row>
    <row r="39" spans="1:15" ht="12.75">
      <c r="A39" s="10">
        <v>74800</v>
      </c>
      <c r="B39" s="19">
        <f t="shared" si="9"/>
        <v>4.615384615384627</v>
      </c>
      <c r="C39" s="20">
        <f t="shared" si="0"/>
        <v>94996</v>
      </c>
      <c r="D39" s="11">
        <f t="shared" si="1"/>
        <v>61034.67999999999</v>
      </c>
      <c r="E39" s="4">
        <f t="shared" si="7"/>
        <v>5.568935397388202</v>
      </c>
      <c r="F39" s="19">
        <f t="shared" si="2"/>
        <v>1.4110810733796484</v>
      </c>
      <c r="G39" s="10">
        <f t="shared" si="8"/>
        <v>4191</v>
      </c>
      <c r="H39" s="11">
        <f t="shared" si="3"/>
        <v>-3575</v>
      </c>
      <c r="I39" s="16">
        <f t="shared" si="4"/>
        <v>-1950</v>
      </c>
      <c r="J39" s="55">
        <f t="shared" si="5"/>
        <v>-1334</v>
      </c>
      <c r="K39" s="19">
        <f t="shared" si="6"/>
        <v>-1.3848230042562026</v>
      </c>
      <c r="L39" s="9"/>
      <c r="M39" s="9"/>
      <c r="N39" s="9"/>
      <c r="O39" s="7"/>
    </row>
    <row r="40" spans="1:15" ht="12.75">
      <c r="A40" s="10">
        <v>74900</v>
      </c>
      <c r="B40" s="19">
        <f t="shared" si="9"/>
        <v>4.75524475524476</v>
      </c>
      <c r="C40" s="20">
        <f t="shared" si="0"/>
        <v>95123</v>
      </c>
      <c r="D40" s="11">
        <f t="shared" si="1"/>
        <v>61096.09</v>
      </c>
      <c r="E40" s="4">
        <f t="shared" si="7"/>
        <v>5.675153506875375</v>
      </c>
      <c r="F40" s="19">
        <f t="shared" si="2"/>
        <v>1.5131157606872137</v>
      </c>
      <c r="G40" s="10">
        <f t="shared" si="8"/>
        <v>4318</v>
      </c>
      <c r="H40" s="11">
        <f t="shared" si="3"/>
        <v>-3575</v>
      </c>
      <c r="I40" s="16">
        <f t="shared" si="4"/>
        <v>-1950</v>
      </c>
      <c r="J40" s="55">
        <f t="shared" si="5"/>
        <v>-1207</v>
      </c>
      <c r="K40" s="19">
        <f t="shared" si="6"/>
        <v>-1.252984532336759</v>
      </c>
      <c r="L40" s="9"/>
      <c r="M40" s="9"/>
      <c r="N40" s="9"/>
      <c r="O40" s="7"/>
    </row>
    <row r="41" spans="1:15" ht="12.75">
      <c r="A41" s="10">
        <v>75000</v>
      </c>
      <c r="B41" s="19">
        <f t="shared" si="9"/>
        <v>4.895104895104893</v>
      </c>
      <c r="C41" s="10">
        <f t="shared" si="0"/>
        <v>95250</v>
      </c>
      <c r="D41" s="11">
        <f t="shared" si="1"/>
        <v>61157.5</v>
      </c>
      <c r="E41" s="7">
        <f t="shared" si="7"/>
        <v>5.781371616362534</v>
      </c>
      <c r="F41" s="19">
        <f t="shared" si="2"/>
        <v>1.6151504479947505</v>
      </c>
      <c r="G41" s="10">
        <f t="shared" si="8"/>
        <v>4445</v>
      </c>
      <c r="H41" s="11">
        <f t="shared" si="3"/>
        <v>-3575</v>
      </c>
      <c r="I41" s="16">
        <f t="shared" si="4"/>
        <v>-1950</v>
      </c>
      <c r="J41" s="55">
        <f t="shared" si="5"/>
        <v>-1080</v>
      </c>
      <c r="K41" s="19">
        <f t="shared" si="6"/>
        <v>-1.1211460604173156</v>
      </c>
      <c r="L41" s="9"/>
      <c r="M41" s="9"/>
      <c r="N41" s="9"/>
      <c r="O41" s="7"/>
    </row>
    <row r="42" spans="1:15" ht="12.75">
      <c r="A42" s="10">
        <v>75100</v>
      </c>
      <c r="B42" s="19">
        <f t="shared" si="9"/>
        <v>5.03496503496504</v>
      </c>
      <c r="C42" s="20">
        <f t="shared" si="0"/>
        <v>95377</v>
      </c>
      <c r="D42" s="11">
        <f t="shared" si="1"/>
        <v>61218.909999999996</v>
      </c>
      <c r="E42" s="4">
        <f t="shared" si="7"/>
        <v>5.887589725849679</v>
      </c>
      <c r="F42" s="19">
        <f t="shared" si="2"/>
        <v>1.7171851353022873</v>
      </c>
      <c r="G42" s="10">
        <f t="shared" si="8"/>
        <v>4572</v>
      </c>
      <c r="H42" s="11">
        <f t="shared" si="3"/>
        <v>-3575</v>
      </c>
      <c r="I42" s="16">
        <f t="shared" si="4"/>
        <v>-1950</v>
      </c>
      <c r="J42" s="55">
        <f t="shared" si="5"/>
        <v>-953</v>
      </c>
      <c r="K42" s="19">
        <f t="shared" si="6"/>
        <v>-0.9893075884978718</v>
      </c>
      <c r="L42" s="61"/>
      <c r="M42" s="61"/>
      <c r="N42" s="61"/>
      <c r="O42" s="61"/>
    </row>
    <row r="43" spans="1:15" ht="12.75">
      <c r="A43" s="10">
        <v>75200</v>
      </c>
      <c r="B43" s="19">
        <f t="shared" si="9"/>
        <v>5.174825174825173</v>
      </c>
      <c r="C43" s="20">
        <f t="shared" si="0"/>
        <v>95504</v>
      </c>
      <c r="D43" s="11">
        <f t="shared" si="1"/>
        <v>61280.32</v>
      </c>
      <c r="E43" s="4">
        <f t="shared" si="7"/>
        <v>5.9938078353368525</v>
      </c>
      <c r="F43" s="19">
        <f t="shared" si="2"/>
        <v>1.8192198226098526</v>
      </c>
      <c r="G43" s="10">
        <f t="shared" si="8"/>
        <v>4699</v>
      </c>
      <c r="H43" s="11">
        <f t="shared" si="3"/>
        <v>-3575</v>
      </c>
      <c r="I43" s="16">
        <f t="shared" si="4"/>
        <v>-1950</v>
      </c>
      <c r="J43" s="55">
        <f t="shared" si="5"/>
        <v>-826</v>
      </c>
      <c r="K43" s="19">
        <f t="shared" si="6"/>
        <v>-0.8574691165784283</v>
      </c>
      <c r="L43" s="61"/>
      <c r="M43" s="61"/>
      <c r="N43" s="61"/>
      <c r="O43" s="61"/>
    </row>
    <row r="44" spans="1:15" ht="12.75">
      <c r="A44" s="10">
        <v>75300</v>
      </c>
      <c r="B44" s="19">
        <f t="shared" si="9"/>
        <v>5.314685314685306</v>
      </c>
      <c r="C44" s="20">
        <f t="shared" si="0"/>
        <v>95631</v>
      </c>
      <c r="D44" s="11">
        <f t="shared" si="1"/>
        <v>61341.729999999996</v>
      </c>
      <c r="E44" s="4">
        <f t="shared" si="7"/>
        <v>6.100025944823997</v>
      </c>
      <c r="F44" s="19">
        <f t="shared" si="2"/>
        <v>1.9212545099173894</v>
      </c>
      <c r="G44" s="10">
        <f t="shared" si="8"/>
        <v>4826</v>
      </c>
      <c r="H44" s="11">
        <f t="shared" si="3"/>
        <v>-3575</v>
      </c>
      <c r="I44" s="16">
        <f t="shared" si="4"/>
        <v>-1950</v>
      </c>
      <c r="J44" s="55">
        <f t="shared" si="5"/>
        <v>-699</v>
      </c>
      <c r="K44" s="19">
        <f t="shared" si="6"/>
        <v>-0.7256306446589847</v>
      </c>
      <c r="L44" s="6"/>
      <c r="M44" s="6"/>
      <c r="N44" s="61"/>
      <c r="O44" s="61"/>
    </row>
    <row r="45" spans="1:15" ht="12.75">
      <c r="A45" s="10">
        <v>75400</v>
      </c>
      <c r="B45" s="19">
        <f t="shared" si="9"/>
        <v>5.454545454545439</v>
      </c>
      <c r="C45" s="20">
        <f t="shared" si="0"/>
        <v>95758</v>
      </c>
      <c r="D45" s="11">
        <f t="shared" si="1"/>
        <v>61403.14</v>
      </c>
      <c r="E45" s="4">
        <f t="shared" si="7"/>
        <v>6.206244054311156</v>
      </c>
      <c r="F45" s="19">
        <f t="shared" si="2"/>
        <v>2.0232891972249405</v>
      </c>
      <c r="G45" s="10">
        <f t="shared" si="8"/>
        <v>4953</v>
      </c>
      <c r="H45" s="11">
        <f t="shared" si="3"/>
        <v>-3575</v>
      </c>
      <c r="I45" s="16">
        <f t="shared" si="4"/>
        <v>-1950</v>
      </c>
      <c r="J45" s="55">
        <f t="shared" si="5"/>
        <v>-572</v>
      </c>
      <c r="K45" s="19">
        <f t="shared" si="6"/>
        <v>-0.5937921727395412</v>
      </c>
      <c r="L45" s="61"/>
      <c r="M45" s="61"/>
      <c r="N45" s="6"/>
      <c r="O45" s="6"/>
    </row>
    <row r="46" spans="1:15" ht="12.75">
      <c r="A46" s="10">
        <v>75500</v>
      </c>
      <c r="B46" s="19">
        <f t="shared" si="9"/>
        <v>5.5944055944056</v>
      </c>
      <c r="C46" s="20">
        <f t="shared" si="0"/>
        <v>95885</v>
      </c>
      <c r="D46" s="11">
        <f t="shared" si="1"/>
        <v>61464.549999999996</v>
      </c>
      <c r="E46" s="4">
        <f t="shared" si="7"/>
        <v>6.312462163798301</v>
      </c>
      <c r="F46" s="19">
        <f t="shared" si="2"/>
        <v>2.1253238845324773</v>
      </c>
      <c r="G46" s="10">
        <f t="shared" si="8"/>
        <v>5080</v>
      </c>
      <c r="H46" s="11">
        <f t="shared" si="3"/>
        <v>-3575</v>
      </c>
      <c r="I46" s="16">
        <f t="shared" si="4"/>
        <v>-1950</v>
      </c>
      <c r="J46" s="55">
        <f t="shared" si="5"/>
        <v>-445</v>
      </c>
      <c r="K46" s="19">
        <f t="shared" si="6"/>
        <v>-0.46195370082009757</v>
      </c>
      <c r="L46" s="9"/>
      <c r="M46" s="9"/>
      <c r="N46" s="9"/>
      <c r="O46" s="7"/>
    </row>
    <row r="47" spans="1:15" ht="12.75">
      <c r="A47" s="10">
        <v>75600</v>
      </c>
      <c r="B47" s="19">
        <f t="shared" si="9"/>
        <v>5.7342657342657475</v>
      </c>
      <c r="C47" s="20">
        <f t="shared" si="0"/>
        <v>96012</v>
      </c>
      <c r="D47" s="11">
        <f t="shared" si="1"/>
        <v>61525.96</v>
      </c>
      <c r="E47" s="4">
        <f t="shared" si="7"/>
        <v>6.418680273285474</v>
      </c>
      <c r="F47" s="19">
        <f t="shared" si="2"/>
        <v>2.2273585718400426</v>
      </c>
      <c r="G47" s="10">
        <f t="shared" si="8"/>
        <v>5207</v>
      </c>
      <c r="H47" s="11">
        <f t="shared" si="3"/>
        <v>-3575</v>
      </c>
      <c r="I47" s="16">
        <f t="shared" si="4"/>
        <v>-1950</v>
      </c>
      <c r="J47" s="55">
        <f t="shared" si="5"/>
        <v>-318</v>
      </c>
      <c r="K47" s="19">
        <f t="shared" si="6"/>
        <v>-0.330115228900654</v>
      </c>
      <c r="L47" s="9"/>
      <c r="M47" s="9"/>
      <c r="N47" s="9"/>
      <c r="O47" s="7"/>
    </row>
    <row r="48" spans="1:15" ht="12.75">
      <c r="A48" s="10">
        <v>75700</v>
      </c>
      <c r="B48" s="19">
        <f t="shared" si="9"/>
        <v>5.87412587412588</v>
      </c>
      <c r="C48" s="20">
        <f t="shared" si="0"/>
        <v>96139</v>
      </c>
      <c r="D48" s="11">
        <f t="shared" si="1"/>
        <v>61587.369999999995</v>
      </c>
      <c r="E48" s="4">
        <f t="shared" si="7"/>
        <v>6.5248983827726335</v>
      </c>
      <c r="F48" s="19">
        <f t="shared" si="2"/>
        <v>2.3293932591475937</v>
      </c>
      <c r="G48" s="10">
        <f t="shared" si="8"/>
        <v>5334</v>
      </c>
      <c r="H48" s="11">
        <f t="shared" si="3"/>
        <v>-3575</v>
      </c>
      <c r="I48" s="16">
        <f t="shared" si="4"/>
        <v>-1950</v>
      </c>
      <c r="J48" s="55">
        <f t="shared" si="5"/>
        <v>-191</v>
      </c>
      <c r="K48" s="19">
        <f t="shared" si="6"/>
        <v>-0.19827675698121042</v>
      </c>
      <c r="L48" s="9"/>
      <c r="M48" s="9"/>
      <c r="N48" s="9"/>
      <c r="O48" s="7"/>
    </row>
    <row r="49" spans="1:15" ht="12.75">
      <c r="A49" s="10">
        <v>75800</v>
      </c>
      <c r="B49" s="19">
        <f t="shared" si="9"/>
        <v>6.013986013986013</v>
      </c>
      <c r="C49" s="20">
        <f t="shared" si="0"/>
        <v>96266</v>
      </c>
      <c r="D49" s="11">
        <f t="shared" si="1"/>
        <v>61648.78</v>
      </c>
      <c r="E49" s="4">
        <f t="shared" si="7"/>
        <v>6.631116492259807</v>
      </c>
      <c r="F49" s="19">
        <f t="shared" si="2"/>
        <v>2.431427946455159</v>
      </c>
      <c r="G49" s="10">
        <f t="shared" si="8"/>
        <v>5461</v>
      </c>
      <c r="H49" s="11">
        <f t="shared" si="3"/>
        <v>-3575</v>
      </c>
      <c r="I49" s="16">
        <f t="shared" si="4"/>
        <v>-1950</v>
      </c>
      <c r="J49" s="55">
        <f t="shared" si="5"/>
        <v>-64</v>
      </c>
      <c r="K49" s="19">
        <f t="shared" si="6"/>
        <v>-0.06643828506176684</v>
      </c>
      <c r="L49" s="9"/>
      <c r="M49" s="9"/>
      <c r="N49" s="9"/>
      <c r="O49" s="7"/>
    </row>
    <row r="50" spans="1:15" ht="12.75">
      <c r="A50" s="10">
        <v>75900</v>
      </c>
      <c r="B50" s="19">
        <f t="shared" si="9"/>
        <v>6.15384615384616</v>
      </c>
      <c r="C50" s="20">
        <f t="shared" si="0"/>
        <v>96393</v>
      </c>
      <c r="D50" s="11">
        <f t="shared" si="1"/>
        <v>61710.189999999995</v>
      </c>
      <c r="E50" s="4">
        <f t="shared" si="7"/>
        <v>6.7373346017469515</v>
      </c>
      <c r="F50" s="19">
        <f t="shared" si="2"/>
        <v>2.5334626337626958</v>
      </c>
      <c r="G50" s="10">
        <f t="shared" si="8"/>
        <v>5588</v>
      </c>
      <c r="H50" s="11">
        <f t="shared" si="3"/>
        <v>-3575</v>
      </c>
      <c r="I50" s="16">
        <f t="shared" si="4"/>
        <v>-1950</v>
      </c>
      <c r="J50" s="55">
        <f t="shared" si="5"/>
        <v>63</v>
      </c>
      <c r="K50" s="19">
        <f t="shared" si="6"/>
        <v>0.06540018685767673</v>
      </c>
      <c r="L50" s="9"/>
      <c r="M50" s="9"/>
      <c r="N50" s="9"/>
      <c r="O50" s="7"/>
    </row>
    <row r="51" spans="1:15" ht="12.75">
      <c r="A51" s="20">
        <v>76000</v>
      </c>
      <c r="B51" s="15">
        <f t="shared" si="9"/>
        <v>6.293706293706293</v>
      </c>
      <c r="C51" s="10">
        <f t="shared" si="0"/>
        <v>96520</v>
      </c>
      <c r="D51" s="11">
        <f t="shared" si="1"/>
        <v>61771.6</v>
      </c>
      <c r="E51" s="4">
        <f t="shared" si="7"/>
        <v>6.843552711234111</v>
      </c>
      <c r="F51" s="15">
        <f t="shared" si="2"/>
        <v>2.6354973210702326</v>
      </c>
      <c r="G51" s="10">
        <f t="shared" si="8"/>
        <v>5715</v>
      </c>
      <c r="H51" s="11">
        <f t="shared" si="3"/>
        <v>-3575</v>
      </c>
      <c r="I51" s="16">
        <f t="shared" si="4"/>
        <v>-1950</v>
      </c>
      <c r="J51" s="55">
        <f t="shared" si="5"/>
        <v>190</v>
      </c>
      <c r="K51" s="19">
        <f t="shared" si="6"/>
        <v>0.19723865877712032</v>
      </c>
      <c r="L51" s="9"/>
      <c r="M51" s="9"/>
      <c r="N51" s="9"/>
      <c r="O51" s="7"/>
    </row>
    <row r="52" spans="1:15" ht="12.75">
      <c r="A52" s="23">
        <v>76100</v>
      </c>
      <c r="B52" s="26">
        <f t="shared" si="9"/>
        <v>6.433566433566426</v>
      </c>
      <c r="C52" s="46">
        <f t="shared" si="0"/>
        <v>96647</v>
      </c>
      <c r="D52" s="42">
        <f t="shared" si="1"/>
        <v>61833.009999999995</v>
      </c>
      <c r="E52" s="24">
        <f t="shared" si="7"/>
        <v>6.949770820721255</v>
      </c>
      <c r="F52" s="27">
        <f t="shared" si="2"/>
        <v>2.7375320083777694</v>
      </c>
      <c r="G52" s="10">
        <f t="shared" si="8"/>
        <v>5842</v>
      </c>
      <c r="H52" s="11">
        <f t="shared" si="3"/>
        <v>-3575</v>
      </c>
      <c r="I52" s="16">
        <f t="shared" si="4"/>
        <v>-1950</v>
      </c>
      <c r="J52" s="55">
        <f t="shared" si="5"/>
        <v>317</v>
      </c>
      <c r="K52" s="19">
        <f t="shared" si="6"/>
        <v>0.3290771306965639</v>
      </c>
      <c r="L52" s="9"/>
      <c r="M52" s="9"/>
      <c r="N52" s="9"/>
      <c r="O52" s="7"/>
    </row>
    <row r="53" spans="1:15" ht="12.75">
      <c r="A53" s="10">
        <v>76200</v>
      </c>
      <c r="B53" s="19">
        <f t="shared" si="9"/>
        <v>6.573426573426559</v>
      </c>
      <c r="C53" s="20">
        <f t="shared" si="0"/>
        <v>96774</v>
      </c>
      <c r="D53" s="16">
        <f t="shared" si="1"/>
        <v>61894.42</v>
      </c>
      <c r="E53" s="4">
        <f t="shared" si="7"/>
        <v>7.055988930208429</v>
      </c>
      <c r="F53" s="15">
        <f t="shared" si="2"/>
        <v>2.8395666956853347</v>
      </c>
      <c r="G53" s="10">
        <f t="shared" si="8"/>
        <v>5969</v>
      </c>
      <c r="H53" s="11">
        <f t="shared" si="3"/>
        <v>-3575</v>
      </c>
      <c r="I53" s="16">
        <f t="shared" si="4"/>
        <v>-1950</v>
      </c>
      <c r="J53" s="55">
        <f t="shared" si="5"/>
        <v>444</v>
      </c>
      <c r="K53" s="19">
        <f t="shared" si="6"/>
        <v>0.46091560261600745</v>
      </c>
      <c r="L53" s="9"/>
      <c r="M53" s="9"/>
      <c r="N53" s="9"/>
      <c r="O53" s="7"/>
    </row>
    <row r="54" spans="1:15" ht="12.75">
      <c r="A54" s="10">
        <v>76300</v>
      </c>
      <c r="B54" s="19">
        <f t="shared" si="9"/>
        <v>6.713286713286706</v>
      </c>
      <c r="C54" s="20">
        <f t="shared" si="0"/>
        <v>96901</v>
      </c>
      <c r="D54" s="16">
        <f t="shared" si="1"/>
        <v>61955.829999999994</v>
      </c>
      <c r="E54" s="4">
        <f t="shared" si="7"/>
        <v>7.1622070396955735</v>
      </c>
      <c r="F54" s="15">
        <f t="shared" si="2"/>
        <v>2.9416013829928715</v>
      </c>
      <c r="G54" s="10">
        <f t="shared" si="8"/>
        <v>6096</v>
      </c>
      <c r="H54" s="11">
        <f t="shared" si="3"/>
        <v>-3575</v>
      </c>
      <c r="I54" s="16">
        <f t="shared" si="4"/>
        <v>-1950</v>
      </c>
      <c r="J54" s="55">
        <f t="shared" si="5"/>
        <v>571</v>
      </c>
      <c r="K54" s="19">
        <f t="shared" si="6"/>
        <v>0.592754074535451</v>
      </c>
      <c r="L54" s="9"/>
      <c r="M54" s="9"/>
      <c r="N54" s="9"/>
      <c r="O54" s="7"/>
    </row>
    <row r="55" spans="1:15" ht="12.75">
      <c r="A55" s="10">
        <v>76400</v>
      </c>
      <c r="B55" s="19">
        <f t="shared" si="9"/>
        <v>6.853146853146868</v>
      </c>
      <c r="C55" s="20">
        <f t="shared" si="0"/>
        <v>97028</v>
      </c>
      <c r="D55" s="16">
        <f t="shared" si="1"/>
        <v>62017.24</v>
      </c>
      <c r="E55" s="4">
        <f t="shared" si="7"/>
        <v>7.2684251491827325</v>
      </c>
      <c r="F55" s="15">
        <f t="shared" si="2"/>
        <v>3.0436360703004226</v>
      </c>
      <c r="G55" s="10">
        <f t="shared" si="8"/>
        <v>6223</v>
      </c>
      <c r="H55" s="11">
        <f t="shared" si="3"/>
        <v>-3575</v>
      </c>
      <c r="I55" s="16">
        <f t="shared" si="4"/>
        <v>-1950</v>
      </c>
      <c r="J55" s="55">
        <f t="shared" si="5"/>
        <v>698</v>
      </c>
      <c r="K55" s="19">
        <f t="shared" si="6"/>
        <v>0.7245925464548947</v>
      </c>
      <c r="L55" s="9"/>
      <c r="M55" s="9"/>
      <c r="N55" s="9"/>
      <c r="O55" s="7"/>
    </row>
    <row r="56" spans="1:15" ht="12.75">
      <c r="A56" s="10">
        <v>76500</v>
      </c>
      <c r="B56" s="19">
        <f t="shared" si="9"/>
        <v>6.9930069930070005</v>
      </c>
      <c r="C56" s="20">
        <f t="shared" si="0"/>
        <v>97155</v>
      </c>
      <c r="D56" s="16">
        <f t="shared" si="1"/>
        <v>62078.649999999994</v>
      </c>
      <c r="E56" s="4">
        <f t="shared" si="7"/>
        <v>7.374643258669877</v>
      </c>
      <c r="F56" s="15">
        <f t="shared" si="2"/>
        <v>3.1456707576079594</v>
      </c>
      <c r="G56" s="10">
        <f t="shared" si="8"/>
        <v>6350</v>
      </c>
      <c r="H56" s="11">
        <f t="shared" si="3"/>
        <v>-3575</v>
      </c>
      <c r="I56" s="16">
        <f t="shared" si="4"/>
        <v>-1950</v>
      </c>
      <c r="J56" s="55">
        <f t="shared" si="5"/>
        <v>825</v>
      </c>
      <c r="K56" s="19">
        <f t="shared" si="6"/>
        <v>0.8564310183743382</v>
      </c>
      <c r="L56" s="9"/>
      <c r="M56" s="9"/>
      <c r="N56" s="9"/>
      <c r="O56" s="7"/>
    </row>
    <row r="57" spans="1:15" ht="12.75">
      <c r="A57" s="10">
        <v>76600</v>
      </c>
      <c r="B57" s="19">
        <f t="shared" si="9"/>
        <v>7.132867132867133</v>
      </c>
      <c r="C57" s="20">
        <f t="shared" si="0"/>
        <v>97282</v>
      </c>
      <c r="D57" s="16">
        <f t="shared" si="1"/>
        <v>62140.06</v>
      </c>
      <c r="E57" s="4">
        <f t="shared" si="7"/>
        <v>7.480861368157036</v>
      </c>
      <c r="F57" s="15">
        <f t="shared" si="2"/>
        <v>3.2477054449155105</v>
      </c>
      <c r="G57" s="10">
        <f t="shared" si="8"/>
        <v>6477</v>
      </c>
      <c r="H57" s="11">
        <f t="shared" si="3"/>
        <v>-3575</v>
      </c>
      <c r="I57" s="16">
        <f t="shared" si="4"/>
        <v>-1950</v>
      </c>
      <c r="J57" s="55">
        <f t="shared" si="5"/>
        <v>952</v>
      </c>
      <c r="K57" s="19">
        <f t="shared" si="6"/>
        <v>0.9882694902937817</v>
      </c>
      <c r="L57" s="9"/>
      <c r="M57" s="9"/>
      <c r="N57" s="9"/>
      <c r="O57" s="7"/>
    </row>
    <row r="58" spans="1:15" ht="12.75">
      <c r="A58" s="10">
        <v>76700</v>
      </c>
      <c r="B58" s="19">
        <f t="shared" si="9"/>
        <v>7.2727272727272805</v>
      </c>
      <c r="C58" s="20">
        <f t="shared" si="0"/>
        <v>97409</v>
      </c>
      <c r="D58" s="16">
        <f t="shared" si="1"/>
        <v>62201.469999999994</v>
      </c>
      <c r="E58" s="4">
        <f t="shared" si="7"/>
        <v>7.58707947764421</v>
      </c>
      <c r="F58" s="15">
        <f t="shared" si="2"/>
        <v>3.3497401322230758</v>
      </c>
      <c r="G58" s="10">
        <f t="shared" si="8"/>
        <v>6604</v>
      </c>
      <c r="H58" s="11">
        <f t="shared" si="3"/>
        <v>-3575</v>
      </c>
      <c r="I58" s="16">
        <f t="shared" si="4"/>
        <v>-1950</v>
      </c>
      <c r="J58" s="55">
        <f t="shared" si="5"/>
        <v>1079</v>
      </c>
      <c r="K58" s="19">
        <f t="shared" si="6"/>
        <v>1.1201079622132253</v>
      </c>
      <c r="L58" s="9"/>
      <c r="M58" s="9"/>
      <c r="N58" s="9"/>
      <c r="O58" s="7"/>
    </row>
    <row r="59" spans="1:15" ht="12.75">
      <c r="A59" s="10">
        <v>76800</v>
      </c>
      <c r="B59" s="19">
        <f t="shared" si="9"/>
        <v>7.412587412587413</v>
      </c>
      <c r="C59" s="20">
        <f t="shared" si="0"/>
        <v>97536</v>
      </c>
      <c r="D59" s="16">
        <f t="shared" si="1"/>
        <v>62262.88</v>
      </c>
      <c r="E59" s="4">
        <f t="shared" si="7"/>
        <v>7.6932975871313545</v>
      </c>
      <c r="F59" s="15">
        <f t="shared" si="2"/>
        <v>3.4517748195306126</v>
      </c>
      <c r="G59" s="10">
        <f t="shared" si="8"/>
        <v>6731</v>
      </c>
      <c r="H59" s="11">
        <f t="shared" si="3"/>
        <v>-3575</v>
      </c>
      <c r="I59" s="16">
        <f t="shared" si="4"/>
        <v>-1950</v>
      </c>
      <c r="J59" s="55">
        <f t="shared" si="5"/>
        <v>1206</v>
      </c>
      <c r="K59" s="19">
        <f t="shared" si="6"/>
        <v>1.251946434132669</v>
      </c>
      <c r="L59" s="9"/>
      <c r="M59" s="9"/>
      <c r="N59" s="9"/>
      <c r="O59" s="7"/>
    </row>
    <row r="60" spans="1:15" ht="12.75">
      <c r="A60" s="10">
        <v>76900</v>
      </c>
      <c r="B60" s="19">
        <f t="shared" si="9"/>
        <v>7.552447552447546</v>
      </c>
      <c r="C60" s="20">
        <f t="shared" si="0"/>
        <v>97663</v>
      </c>
      <c r="D60" s="16">
        <f t="shared" si="1"/>
        <v>62324.28999999999</v>
      </c>
      <c r="E60" s="4">
        <f t="shared" si="7"/>
        <v>7.7995156966185135</v>
      </c>
      <c r="F60" s="15">
        <f t="shared" si="2"/>
        <v>3.5538095068381637</v>
      </c>
      <c r="G60" s="10">
        <f t="shared" si="8"/>
        <v>6858</v>
      </c>
      <c r="H60" s="11">
        <f t="shared" si="3"/>
        <v>-3575</v>
      </c>
      <c r="I60" s="16">
        <f t="shared" si="4"/>
        <v>-1950</v>
      </c>
      <c r="J60" s="55">
        <f t="shared" si="5"/>
        <v>1333</v>
      </c>
      <c r="K60" s="19">
        <f t="shared" si="6"/>
        <v>1.3837849060521126</v>
      </c>
      <c r="L60" s="9"/>
      <c r="M60" s="9"/>
      <c r="N60" s="9"/>
      <c r="O60" s="7"/>
    </row>
    <row r="61" spans="1:15" ht="12.75">
      <c r="A61" s="10">
        <v>77000</v>
      </c>
      <c r="B61" s="19">
        <f t="shared" si="9"/>
        <v>7.692307692307693</v>
      </c>
      <c r="C61" s="20">
        <f t="shared" si="0"/>
        <v>97790</v>
      </c>
      <c r="D61" s="16">
        <f t="shared" si="1"/>
        <v>62385.7</v>
      </c>
      <c r="E61" s="4">
        <f t="shared" si="7"/>
        <v>7.905733806105687</v>
      </c>
      <c r="F61" s="15">
        <f t="shared" si="2"/>
        <v>3.6558441941457147</v>
      </c>
      <c r="G61" s="10">
        <f t="shared" si="8"/>
        <v>6985</v>
      </c>
      <c r="H61" s="11">
        <f t="shared" si="3"/>
        <v>-3575</v>
      </c>
      <c r="I61" s="16">
        <f t="shared" si="4"/>
        <v>-1950</v>
      </c>
      <c r="J61" s="55">
        <f t="shared" si="5"/>
        <v>1460</v>
      </c>
      <c r="K61" s="19">
        <f t="shared" si="6"/>
        <v>1.515623377971556</v>
      </c>
      <c r="L61" s="9"/>
      <c r="M61" s="9"/>
      <c r="N61" s="9"/>
      <c r="O61" s="7"/>
    </row>
    <row r="62" spans="1:15" ht="12.75">
      <c r="A62" s="10">
        <v>77100</v>
      </c>
      <c r="B62" s="19">
        <f t="shared" si="9"/>
        <v>7.832167832167826</v>
      </c>
      <c r="C62" s="20">
        <f t="shared" si="0"/>
        <v>97917</v>
      </c>
      <c r="D62" s="16">
        <f t="shared" si="1"/>
        <v>62447.10999999999</v>
      </c>
      <c r="E62" s="4">
        <f t="shared" si="7"/>
        <v>8.011951915592832</v>
      </c>
      <c r="F62" s="15">
        <f t="shared" si="2"/>
        <v>3.7578788814532516</v>
      </c>
      <c r="G62" s="10">
        <f t="shared" si="8"/>
        <v>7112</v>
      </c>
      <c r="H62" s="11">
        <f t="shared" si="3"/>
        <v>-3575</v>
      </c>
      <c r="I62" s="16">
        <f t="shared" si="4"/>
        <v>-1950</v>
      </c>
      <c r="J62" s="55">
        <f t="shared" si="5"/>
        <v>1587</v>
      </c>
      <c r="K62" s="19">
        <f t="shared" si="6"/>
        <v>1.6474618498909996</v>
      </c>
      <c r="L62" s="9"/>
      <c r="M62" s="9"/>
      <c r="N62" s="9"/>
      <c r="O62" s="7"/>
    </row>
    <row r="63" spans="1:15" ht="12.75">
      <c r="A63" s="10">
        <v>77200</v>
      </c>
      <c r="B63" s="19">
        <f t="shared" si="9"/>
        <v>7.972027972027959</v>
      </c>
      <c r="C63" s="20">
        <f t="shared" si="0"/>
        <v>98044</v>
      </c>
      <c r="D63" s="16">
        <f t="shared" si="1"/>
        <v>62508.52</v>
      </c>
      <c r="E63" s="4">
        <f t="shared" si="7"/>
        <v>8.11817002507999</v>
      </c>
      <c r="F63" s="15">
        <f t="shared" si="2"/>
        <v>3.8599135687608026</v>
      </c>
      <c r="G63" s="10">
        <f t="shared" si="8"/>
        <v>7239</v>
      </c>
      <c r="H63" s="11">
        <f t="shared" si="3"/>
        <v>-3575</v>
      </c>
      <c r="I63" s="16">
        <f t="shared" si="4"/>
        <v>-1950</v>
      </c>
      <c r="J63" s="55">
        <f t="shared" si="5"/>
        <v>1714</v>
      </c>
      <c r="K63" s="19">
        <f t="shared" si="6"/>
        <v>1.7793003218104433</v>
      </c>
      <c r="L63" s="9"/>
      <c r="M63" s="9"/>
      <c r="N63" s="9"/>
      <c r="O63" s="7"/>
    </row>
    <row r="64" spans="1:15" ht="12.75">
      <c r="A64" s="10">
        <v>77300</v>
      </c>
      <c r="B64" s="19">
        <f t="shared" si="9"/>
        <v>8.11188811188812</v>
      </c>
      <c r="C64" s="20">
        <f t="shared" si="0"/>
        <v>98171</v>
      </c>
      <c r="D64" s="16">
        <f t="shared" si="1"/>
        <v>62569.92999999999</v>
      </c>
      <c r="E64" s="4">
        <f t="shared" si="7"/>
        <v>8.224388134567135</v>
      </c>
      <c r="F64" s="15">
        <f t="shared" si="2"/>
        <v>3.9619482560683394</v>
      </c>
      <c r="G64" s="10">
        <f t="shared" si="8"/>
        <v>7366</v>
      </c>
      <c r="H64" s="11">
        <f t="shared" si="3"/>
        <v>-3575</v>
      </c>
      <c r="I64" s="16">
        <f t="shared" si="4"/>
        <v>-1950</v>
      </c>
      <c r="J64" s="55">
        <f t="shared" si="5"/>
        <v>1841</v>
      </c>
      <c r="K64" s="19">
        <f t="shared" si="6"/>
        <v>1.9111387937298867</v>
      </c>
      <c r="L64" s="9"/>
      <c r="M64" s="9"/>
      <c r="N64" s="9"/>
      <c r="O64" s="7"/>
    </row>
    <row r="65" spans="1:15" ht="12.75">
      <c r="A65" s="10">
        <v>77400</v>
      </c>
      <c r="B65" s="19">
        <f t="shared" si="9"/>
        <v>8.251748251748253</v>
      </c>
      <c r="C65" s="20">
        <f t="shared" si="0"/>
        <v>98298</v>
      </c>
      <c r="D65" s="16">
        <f t="shared" si="1"/>
        <v>62631.34</v>
      </c>
      <c r="E65" s="4">
        <f t="shared" si="7"/>
        <v>8.330606244054309</v>
      </c>
      <c r="F65" s="15">
        <f t="shared" si="2"/>
        <v>4.063982943375905</v>
      </c>
      <c r="G65" s="10">
        <f t="shared" si="8"/>
        <v>7493</v>
      </c>
      <c r="H65" s="11">
        <f t="shared" si="3"/>
        <v>-3575</v>
      </c>
      <c r="I65" s="16">
        <f t="shared" si="4"/>
        <v>-1950</v>
      </c>
      <c r="J65" s="55">
        <f t="shared" si="5"/>
        <v>1968</v>
      </c>
      <c r="K65" s="19">
        <f t="shared" si="6"/>
        <v>2.04297726564933</v>
      </c>
      <c r="L65" s="9"/>
      <c r="M65" s="9"/>
      <c r="N65" s="9"/>
      <c r="O65" s="7"/>
    </row>
    <row r="66" spans="1:15" ht="12.75">
      <c r="A66" s="10">
        <v>77500</v>
      </c>
      <c r="B66" s="19">
        <f t="shared" si="9"/>
        <v>8.3916083916084</v>
      </c>
      <c r="C66" s="20">
        <f t="shared" si="0"/>
        <v>98425</v>
      </c>
      <c r="D66" s="16">
        <f t="shared" si="1"/>
        <v>62692.75</v>
      </c>
      <c r="E66" s="4">
        <f t="shared" si="7"/>
        <v>8.436824353541468</v>
      </c>
      <c r="F66" s="15">
        <f t="shared" si="2"/>
        <v>4.166017630683456</v>
      </c>
      <c r="G66" s="10">
        <f t="shared" si="8"/>
        <v>7620</v>
      </c>
      <c r="H66" s="11">
        <f t="shared" si="3"/>
        <v>-3575</v>
      </c>
      <c r="I66" s="16">
        <f t="shared" si="4"/>
        <v>-1950</v>
      </c>
      <c r="J66" s="55">
        <f t="shared" si="5"/>
        <v>2095</v>
      </c>
      <c r="K66" s="19">
        <f t="shared" si="6"/>
        <v>2.1748157375687738</v>
      </c>
      <c r="L66" s="9"/>
      <c r="M66" s="9"/>
      <c r="N66" s="9"/>
      <c r="O66" s="7"/>
    </row>
    <row r="67" spans="1:15" ht="12.75">
      <c r="A67" s="10">
        <v>77600</v>
      </c>
      <c r="B67" s="19">
        <f t="shared" si="9"/>
        <v>8.531468531468533</v>
      </c>
      <c r="C67" s="20">
        <f t="shared" si="0"/>
        <v>98552</v>
      </c>
      <c r="D67" s="16">
        <f t="shared" si="1"/>
        <v>62754.159999999996</v>
      </c>
      <c r="E67" s="4">
        <f t="shared" si="7"/>
        <v>8.543042463028613</v>
      </c>
      <c r="F67" s="15">
        <f t="shared" si="2"/>
        <v>4.268052317990993</v>
      </c>
      <c r="G67" s="10">
        <f t="shared" si="8"/>
        <v>7747</v>
      </c>
      <c r="H67" s="11">
        <f t="shared" si="3"/>
        <v>-3575</v>
      </c>
      <c r="I67" s="16">
        <f t="shared" si="4"/>
        <v>-1950</v>
      </c>
      <c r="J67" s="55">
        <f t="shared" si="5"/>
        <v>2222</v>
      </c>
      <c r="K67" s="19">
        <f t="shared" si="6"/>
        <v>2.306654209488218</v>
      </c>
      <c r="L67" s="9"/>
      <c r="M67" s="9"/>
      <c r="N67" s="9"/>
      <c r="O67" s="7"/>
    </row>
    <row r="68" spans="1:15" ht="12.75">
      <c r="A68" s="10">
        <v>77700</v>
      </c>
      <c r="B68" s="19">
        <f t="shared" si="9"/>
        <v>8.671328671328666</v>
      </c>
      <c r="C68" s="20">
        <f t="shared" si="0"/>
        <v>98679</v>
      </c>
      <c r="D68" s="16">
        <f t="shared" si="1"/>
        <v>62815.57</v>
      </c>
      <c r="E68" s="4">
        <f t="shared" si="7"/>
        <v>8.649260572515786</v>
      </c>
      <c r="F68" s="15">
        <f t="shared" si="2"/>
        <v>4.370087005298558</v>
      </c>
      <c r="G68" s="10">
        <f t="shared" si="8"/>
        <v>7874</v>
      </c>
      <c r="H68" s="11">
        <f t="shared" si="3"/>
        <v>-3575</v>
      </c>
      <c r="I68" s="16">
        <f t="shared" si="4"/>
        <v>-1950</v>
      </c>
      <c r="J68" s="55">
        <f t="shared" si="5"/>
        <v>2349</v>
      </c>
      <c r="K68" s="19">
        <f t="shared" si="6"/>
        <v>2.438492681407661</v>
      </c>
      <c r="L68" s="9"/>
      <c r="M68" s="9"/>
      <c r="N68" s="9"/>
      <c r="O68" s="7"/>
    </row>
    <row r="69" spans="1:15" ht="12.75">
      <c r="A69" s="10">
        <v>77800</v>
      </c>
      <c r="B69" s="19">
        <f t="shared" si="9"/>
        <v>8.811188811188813</v>
      </c>
      <c r="C69" s="20">
        <f t="shared" si="0"/>
        <v>98806</v>
      </c>
      <c r="D69" s="16">
        <f t="shared" si="1"/>
        <v>62876.979999999996</v>
      </c>
      <c r="E69" s="4">
        <f t="shared" si="7"/>
        <v>8.75547868200293</v>
      </c>
      <c r="F69" s="15">
        <f t="shared" si="2"/>
        <v>4.472121692606095</v>
      </c>
      <c r="G69" s="10">
        <f t="shared" si="8"/>
        <v>8001</v>
      </c>
      <c r="H69" s="11">
        <f t="shared" si="3"/>
        <v>-3575</v>
      </c>
      <c r="I69" s="16">
        <f t="shared" si="4"/>
        <v>-1950</v>
      </c>
      <c r="J69" s="55">
        <f t="shared" si="5"/>
        <v>2476</v>
      </c>
      <c r="K69" s="19">
        <f t="shared" si="6"/>
        <v>2.5703311533271047</v>
      </c>
      <c r="L69" s="9"/>
      <c r="M69" s="9"/>
      <c r="N69" s="9"/>
      <c r="O69" s="7"/>
    </row>
    <row r="70" spans="1:15" ht="12.75">
      <c r="A70" s="10">
        <v>77900</v>
      </c>
      <c r="B70" s="19">
        <f t="shared" si="9"/>
        <v>8.951048951048946</v>
      </c>
      <c r="C70" s="20">
        <f t="shared" si="0"/>
        <v>98933</v>
      </c>
      <c r="D70" s="16">
        <f t="shared" si="1"/>
        <v>62938.39</v>
      </c>
      <c r="E70" s="4">
        <f t="shared" si="7"/>
        <v>8.86169679149009</v>
      </c>
      <c r="F70" s="15">
        <f t="shared" si="2"/>
        <v>4.5741563799136316</v>
      </c>
      <c r="G70" s="10">
        <f t="shared" si="8"/>
        <v>8128</v>
      </c>
      <c r="H70" s="11">
        <f t="shared" si="3"/>
        <v>-3575</v>
      </c>
      <c r="I70" s="16">
        <f t="shared" si="4"/>
        <v>-1950</v>
      </c>
      <c r="J70" s="55">
        <f t="shared" si="5"/>
        <v>2603</v>
      </c>
      <c r="K70" s="19">
        <f t="shared" si="6"/>
        <v>2.7021696252465484</v>
      </c>
      <c r="L70" s="9"/>
      <c r="M70" s="9"/>
      <c r="N70" s="9"/>
      <c r="O70" s="7"/>
    </row>
    <row r="71" spans="1:15" ht="12.75">
      <c r="A71" s="10">
        <v>78000</v>
      </c>
      <c r="B71" s="19">
        <f t="shared" si="9"/>
        <v>9.09090909090908</v>
      </c>
      <c r="C71" s="20">
        <f t="shared" si="0"/>
        <v>99060</v>
      </c>
      <c r="D71" s="16">
        <f t="shared" si="1"/>
        <v>62999.799999999996</v>
      </c>
      <c r="E71" s="4">
        <f t="shared" si="7"/>
        <v>8.967914900977263</v>
      </c>
      <c r="F71" s="15">
        <f t="shared" si="2"/>
        <v>4.676191067221197</v>
      </c>
      <c r="G71" s="10">
        <f t="shared" si="8"/>
        <v>8255</v>
      </c>
      <c r="H71" s="11">
        <f aca="true" t="shared" si="10" ref="H71:H91">71500*(-0.05)</f>
        <v>-3575</v>
      </c>
      <c r="I71" s="16">
        <f aca="true" t="shared" si="11" ref="I71:I91">-1950</f>
        <v>-1950</v>
      </c>
      <c r="J71" s="55">
        <f aca="true" t="shared" si="12" ref="J71:J91">G71+H71+I71</f>
        <v>2730</v>
      </c>
      <c r="K71" s="19">
        <f aca="true" t="shared" si="13" ref="K71:K91">(J71/(71500*1.32+1950))*100</f>
        <v>2.834008097165992</v>
      </c>
      <c r="L71" s="9"/>
      <c r="M71" s="9"/>
      <c r="N71" s="9"/>
      <c r="O71" s="7"/>
    </row>
    <row r="72" spans="1:15" ht="12.75">
      <c r="A72" s="10">
        <v>78100</v>
      </c>
      <c r="B72" s="19">
        <f t="shared" si="9"/>
        <v>9.230769230769226</v>
      </c>
      <c r="C72" s="20">
        <f t="shared" si="0"/>
        <v>99187</v>
      </c>
      <c r="D72" s="16">
        <f t="shared" si="1"/>
        <v>63061.21</v>
      </c>
      <c r="E72" s="4">
        <f t="shared" si="7"/>
        <v>9.074133010464408</v>
      </c>
      <c r="F72" s="15">
        <f t="shared" si="2"/>
        <v>4.778225754528734</v>
      </c>
      <c r="G72" s="10">
        <f aca="true" t="shared" si="14" ref="G72:G91">(A72-71500)*1.27</f>
        <v>8382</v>
      </c>
      <c r="H72" s="11">
        <f t="shared" si="10"/>
        <v>-3575</v>
      </c>
      <c r="I72" s="16">
        <f t="shared" si="11"/>
        <v>-1950</v>
      </c>
      <c r="J72" s="55">
        <f t="shared" si="12"/>
        <v>2857</v>
      </c>
      <c r="K72" s="19">
        <f t="shared" si="13"/>
        <v>2.9658465690854356</v>
      </c>
      <c r="L72" s="9"/>
      <c r="M72" s="9"/>
      <c r="N72" s="9"/>
      <c r="O72" s="7"/>
    </row>
    <row r="73" spans="1:15" ht="12.75">
      <c r="A73" s="10">
        <v>78200</v>
      </c>
      <c r="B73" s="19">
        <f t="shared" si="9"/>
        <v>9.370629370629374</v>
      </c>
      <c r="C73" s="20">
        <f t="shared" si="0"/>
        <v>99314</v>
      </c>
      <c r="D73" s="16">
        <f t="shared" si="1"/>
        <v>63122.619999999995</v>
      </c>
      <c r="E73" s="4">
        <f t="shared" si="7"/>
        <v>9.180351119951567</v>
      </c>
      <c r="F73" s="15">
        <f t="shared" si="2"/>
        <v>4.880260441836285</v>
      </c>
      <c r="G73" s="10">
        <f t="shared" si="14"/>
        <v>8509</v>
      </c>
      <c r="H73" s="11">
        <f t="shared" si="10"/>
        <v>-3575</v>
      </c>
      <c r="I73" s="16">
        <f t="shared" si="11"/>
        <v>-1950</v>
      </c>
      <c r="J73" s="55">
        <f t="shared" si="12"/>
        <v>2984</v>
      </c>
      <c r="K73" s="19">
        <f t="shared" si="13"/>
        <v>3.097685041004879</v>
      </c>
      <c r="L73" s="9"/>
      <c r="M73" s="9"/>
      <c r="N73" s="9"/>
      <c r="O73" s="7"/>
    </row>
    <row r="74" spans="1:15" ht="12.75">
      <c r="A74" s="10">
        <v>78300</v>
      </c>
      <c r="B74" s="19">
        <f t="shared" si="9"/>
        <v>9.51048951048952</v>
      </c>
      <c r="C74" s="20">
        <f t="shared" si="0"/>
        <v>99441</v>
      </c>
      <c r="D74" s="16">
        <f t="shared" si="1"/>
        <v>63184.03</v>
      </c>
      <c r="E74" s="4">
        <f t="shared" si="7"/>
        <v>9.28656922943874</v>
      </c>
      <c r="F74" s="15">
        <f t="shared" si="2"/>
        <v>4.98229512914385</v>
      </c>
      <c r="G74" s="10">
        <f t="shared" si="14"/>
        <v>8636</v>
      </c>
      <c r="H74" s="11">
        <f t="shared" si="10"/>
        <v>-3575</v>
      </c>
      <c r="I74" s="16">
        <f t="shared" si="11"/>
        <v>-1950</v>
      </c>
      <c r="J74" s="55">
        <f t="shared" si="12"/>
        <v>3111</v>
      </c>
      <c r="K74" s="19">
        <f t="shared" si="13"/>
        <v>3.2295235129243225</v>
      </c>
      <c r="L74" s="9"/>
      <c r="M74" s="9"/>
      <c r="N74" s="9"/>
      <c r="O74" s="7"/>
    </row>
    <row r="75" spans="1:15" ht="12.75">
      <c r="A75" s="10">
        <v>78400</v>
      </c>
      <c r="B75" s="19">
        <f t="shared" si="9"/>
        <v>9.650349650349654</v>
      </c>
      <c r="C75" s="20">
        <f t="shared" si="0"/>
        <v>99568</v>
      </c>
      <c r="D75" s="16">
        <f t="shared" si="1"/>
        <v>63245.439999999995</v>
      </c>
      <c r="E75" s="4">
        <f t="shared" si="7"/>
        <v>9.392787338925885</v>
      </c>
      <c r="F75" s="15">
        <f t="shared" si="2"/>
        <v>5.084329816451387</v>
      </c>
      <c r="G75" s="10">
        <f t="shared" si="14"/>
        <v>8763</v>
      </c>
      <c r="H75" s="11">
        <f t="shared" si="10"/>
        <v>-3575</v>
      </c>
      <c r="I75" s="16">
        <f t="shared" si="11"/>
        <v>-1950</v>
      </c>
      <c r="J75" s="55">
        <f t="shared" si="12"/>
        <v>3238</v>
      </c>
      <c r="K75" s="19">
        <f t="shared" si="13"/>
        <v>3.3613619848437666</v>
      </c>
      <c r="L75" s="9"/>
      <c r="M75" s="9"/>
      <c r="N75" s="9"/>
      <c r="O75" s="7"/>
    </row>
    <row r="76" spans="1:15" ht="12.75">
      <c r="A76" s="35">
        <v>78500</v>
      </c>
      <c r="B76" s="43">
        <f t="shared" si="9"/>
        <v>9.790209790209786</v>
      </c>
      <c r="C76" s="47">
        <f t="shared" si="0"/>
        <v>99695</v>
      </c>
      <c r="D76" s="29">
        <f t="shared" si="1"/>
        <v>63306.85</v>
      </c>
      <c r="E76" s="30">
        <f t="shared" si="7"/>
        <v>9.499005448413044</v>
      </c>
      <c r="F76" s="32">
        <f t="shared" si="2"/>
        <v>5.186364503758938</v>
      </c>
      <c r="G76" s="10">
        <f t="shared" si="14"/>
        <v>8890</v>
      </c>
      <c r="H76" s="11">
        <f t="shared" si="10"/>
        <v>-3575</v>
      </c>
      <c r="I76" s="16">
        <f t="shared" si="11"/>
        <v>-1950</v>
      </c>
      <c r="J76" s="55">
        <f t="shared" si="12"/>
        <v>3365</v>
      </c>
      <c r="K76" s="19">
        <f t="shared" si="13"/>
        <v>3.49320045676321</v>
      </c>
      <c r="L76" s="1"/>
      <c r="M76" s="1"/>
      <c r="N76" s="1"/>
      <c r="O76" s="1"/>
    </row>
    <row r="77" spans="1:11" ht="12.75">
      <c r="A77" s="35">
        <v>78600</v>
      </c>
      <c r="B77" s="43">
        <f t="shared" si="9"/>
        <v>9.930069930069934</v>
      </c>
      <c r="C77" s="47">
        <f t="shared" si="0"/>
        <v>99822</v>
      </c>
      <c r="D77" s="29">
        <f t="shared" si="1"/>
        <v>63368.259999999995</v>
      </c>
      <c r="E77" s="30">
        <f t="shared" si="7"/>
        <v>9.605223557900189</v>
      </c>
      <c r="F77" s="32">
        <f t="shared" si="2"/>
        <v>5.288399191066475</v>
      </c>
      <c r="G77" s="10">
        <f t="shared" si="14"/>
        <v>9017</v>
      </c>
      <c r="H77" s="11">
        <f t="shared" si="10"/>
        <v>-3575</v>
      </c>
      <c r="I77" s="16">
        <f t="shared" si="11"/>
        <v>-1950</v>
      </c>
      <c r="J77" s="55">
        <f t="shared" si="12"/>
        <v>3492</v>
      </c>
      <c r="K77" s="19">
        <f t="shared" si="13"/>
        <v>3.6250389286826534</v>
      </c>
    </row>
    <row r="78" spans="1:11" ht="12.75">
      <c r="A78" s="35">
        <v>78700</v>
      </c>
      <c r="B78" s="43">
        <f t="shared" si="9"/>
        <v>10.069930069930066</v>
      </c>
      <c r="C78" s="47">
        <f t="shared" si="0"/>
        <v>99949</v>
      </c>
      <c r="D78" s="29">
        <f t="shared" si="1"/>
        <v>63429.67</v>
      </c>
      <c r="E78" s="30">
        <f t="shared" si="7"/>
        <v>9.711441667387362</v>
      </c>
      <c r="F78" s="32">
        <f t="shared" si="2"/>
        <v>5.39043387837404</v>
      </c>
      <c r="G78" s="10">
        <f t="shared" si="14"/>
        <v>9144</v>
      </c>
      <c r="H78" s="11">
        <f t="shared" si="10"/>
        <v>-3575</v>
      </c>
      <c r="I78" s="16">
        <f t="shared" si="11"/>
        <v>-1950</v>
      </c>
      <c r="J78" s="55">
        <f t="shared" si="12"/>
        <v>3619</v>
      </c>
      <c r="K78" s="19">
        <f t="shared" si="13"/>
        <v>3.7568774006020966</v>
      </c>
    </row>
    <row r="79" spans="1:11" ht="12.75">
      <c r="A79" s="35">
        <v>78800</v>
      </c>
      <c r="B79" s="43">
        <f t="shared" si="9"/>
        <v>10.2097902097902</v>
      </c>
      <c r="C79" s="47">
        <f t="shared" si="0"/>
        <v>100076</v>
      </c>
      <c r="D79" s="29">
        <f t="shared" si="1"/>
        <v>63491.079999999994</v>
      </c>
      <c r="E79" s="30">
        <f t="shared" si="7"/>
        <v>9.817659776874493</v>
      </c>
      <c r="F79" s="32">
        <f t="shared" si="2"/>
        <v>5.492468565681563</v>
      </c>
      <c r="G79" s="10">
        <f t="shared" si="14"/>
        <v>9271</v>
      </c>
      <c r="H79" s="11">
        <f t="shared" si="10"/>
        <v>-3575</v>
      </c>
      <c r="I79" s="16">
        <f t="shared" si="11"/>
        <v>-1950</v>
      </c>
      <c r="J79" s="55">
        <f t="shared" si="12"/>
        <v>3746</v>
      </c>
      <c r="K79" s="19">
        <f t="shared" si="13"/>
        <v>3.8887158725215407</v>
      </c>
    </row>
    <row r="80" spans="1:11" ht="12.75">
      <c r="A80" s="35">
        <v>78900</v>
      </c>
      <c r="B80" s="43">
        <f t="shared" si="9"/>
        <v>10.349650349650346</v>
      </c>
      <c r="C80" s="47">
        <f t="shared" si="0"/>
        <v>100203</v>
      </c>
      <c r="D80" s="29">
        <f t="shared" si="1"/>
        <v>63552.49</v>
      </c>
      <c r="E80" s="30">
        <f t="shared" si="7"/>
        <v>9.923877886361666</v>
      </c>
      <c r="F80" s="32">
        <f t="shared" si="2"/>
        <v>5.594503252989114</v>
      </c>
      <c r="G80" s="10">
        <f t="shared" si="14"/>
        <v>9398</v>
      </c>
      <c r="H80" s="11">
        <f t="shared" si="10"/>
        <v>-3575</v>
      </c>
      <c r="I80" s="16">
        <f t="shared" si="11"/>
        <v>-1950</v>
      </c>
      <c r="J80" s="55">
        <f t="shared" si="12"/>
        <v>3873</v>
      </c>
      <c r="K80" s="19">
        <f t="shared" si="13"/>
        <v>4.020554344440984</v>
      </c>
    </row>
    <row r="81" spans="1:11" ht="12.75">
      <c r="A81" s="35">
        <v>79000</v>
      </c>
      <c r="B81" s="43">
        <f t="shared" si="9"/>
        <v>10.48951048951048</v>
      </c>
      <c r="C81" s="47">
        <f t="shared" si="0"/>
        <v>100330</v>
      </c>
      <c r="D81" s="29">
        <f t="shared" si="1"/>
        <v>63613.899999999994</v>
      </c>
      <c r="E81" s="30">
        <f t="shared" si="7"/>
        <v>10.03009599584881</v>
      </c>
      <c r="F81" s="32">
        <f t="shared" si="2"/>
        <v>5.6965379402966505</v>
      </c>
      <c r="G81" s="10">
        <f t="shared" si="14"/>
        <v>9525</v>
      </c>
      <c r="H81" s="11">
        <f t="shared" si="10"/>
        <v>-3575</v>
      </c>
      <c r="I81" s="16">
        <f t="shared" si="11"/>
        <v>-1950</v>
      </c>
      <c r="J81" s="55">
        <f t="shared" si="12"/>
        <v>4000</v>
      </c>
      <c r="K81" s="19">
        <f t="shared" si="13"/>
        <v>4.152392816360428</v>
      </c>
    </row>
    <row r="82" spans="1:11" ht="12.75">
      <c r="A82" s="35">
        <v>79100</v>
      </c>
      <c r="B82" s="43">
        <f t="shared" si="9"/>
        <v>10.62937062937064</v>
      </c>
      <c r="C82" s="47">
        <f t="shared" si="0"/>
        <v>100457</v>
      </c>
      <c r="D82" s="29">
        <f t="shared" si="1"/>
        <v>63675.31</v>
      </c>
      <c r="E82" s="30">
        <f t="shared" si="7"/>
        <v>10.13631410533597</v>
      </c>
      <c r="F82" s="32">
        <f t="shared" si="2"/>
        <v>5.798572627604202</v>
      </c>
      <c r="G82" s="10">
        <f t="shared" si="14"/>
        <v>9652</v>
      </c>
      <c r="H82" s="11">
        <f t="shared" si="10"/>
        <v>-3575</v>
      </c>
      <c r="I82" s="16">
        <f t="shared" si="11"/>
        <v>-1950</v>
      </c>
      <c r="J82" s="55">
        <f t="shared" si="12"/>
        <v>4127</v>
      </c>
      <c r="K82" s="19">
        <f t="shared" si="13"/>
        <v>4.284231288279871</v>
      </c>
    </row>
    <row r="83" spans="1:11" ht="12.75">
      <c r="A83" s="35">
        <v>79200</v>
      </c>
      <c r="B83" s="43">
        <f t="shared" si="9"/>
        <v>10.769230769230774</v>
      </c>
      <c r="C83" s="47">
        <f t="shared" si="0"/>
        <v>100584</v>
      </c>
      <c r="D83" s="29">
        <f t="shared" si="1"/>
        <v>63736.719999999994</v>
      </c>
      <c r="E83" s="30">
        <f t="shared" si="7"/>
        <v>10.242532214823143</v>
      </c>
      <c r="F83" s="32">
        <f t="shared" si="2"/>
        <v>5.900607314911767</v>
      </c>
      <c r="G83" s="10">
        <f t="shared" si="14"/>
        <v>9779</v>
      </c>
      <c r="H83" s="11">
        <f t="shared" si="10"/>
        <v>-3575</v>
      </c>
      <c r="I83" s="16">
        <f t="shared" si="11"/>
        <v>-1950</v>
      </c>
      <c r="J83" s="55">
        <f t="shared" si="12"/>
        <v>4254</v>
      </c>
      <c r="K83" s="19">
        <f t="shared" si="13"/>
        <v>4.416069760199315</v>
      </c>
    </row>
    <row r="84" spans="1:11" ht="12.75">
      <c r="A84" s="35">
        <v>79300</v>
      </c>
      <c r="B84" s="43">
        <f t="shared" si="9"/>
        <v>10.909090909090907</v>
      </c>
      <c r="C84" s="47">
        <f t="shared" si="0"/>
        <v>100711</v>
      </c>
      <c r="D84" s="29">
        <f t="shared" si="1"/>
        <v>63798.13</v>
      </c>
      <c r="E84" s="30">
        <f t="shared" si="7"/>
        <v>10.348750324310288</v>
      </c>
      <c r="F84" s="32">
        <f t="shared" si="2"/>
        <v>6.002642002219304</v>
      </c>
      <c r="G84" s="10">
        <f t="shared" si="14"/>
        <v>9906</v>
      </c>
      <c r="H84" s="11">
        <f t="shared" si="10"/>
        <v>-3575</v>
      </c>
      <c r="I84" s="16">
        <f t="shared" si="11"/>
        <v>-1950</v>
      </c>
      <c r="J84" s="55">
        <f t="shared" si="12"/>
        <v>4381</v>
      </c>
      <c r="K84" s="19">
        <f t="shared" si="13"/>
        <v>4.5479082321187585</v>
      </c>
    </row>
    <row r="85" spans="1:11" ht="12.75">
      <c r="A85" s="35">
        <v>79400</v>
      </c>
      <c r="B85" s="43">
        <f t="shared" si="9"/>
        <v>11.048951048951054</v>
      </c>
      <c r="C85" s="47">
        <f t="shared" si="0"/>
        <v>100838</v>
      </c>
      <c r="D85" s="29">
        <f t="shared" si="1"/>
        <v>63859.53999999999</v>
      </c>
      <c r="E85" s="30">
        <f t="shared" si="7"/>
        <v>10.454968433797447</v>
      </c>
      <c r="F85" s="32">
        <f t="shared" si="2"/>
        <v>6.104676689526855</v>
      </c>
      <c r="G85" s="10">
        <f t="shared" si="14"/>
        <v>10033</v>
      </c>
      <c r="H85" s="11">
        <f t="shared" si="10"/>
        <v>-3575</v>
      </c>
      <c r="I85" s="16">
        <f t="shared" si="11"/>
        <v>-1950</v>
      </c>
      <c r="J85" s="55">
        <f t="shared" si="12"/>
        <v>4508</v>
      </c>
      <c r="K85" s="19">
        <f t="shared" si="13"/>
        <v>4.679746704038202</v>
      </c>
    </row>
    <row r="86" spans="1:11" ht="12.75">
      <c r="A86" s="35">
        <v>79500</v>
      </c>
      <c r="B86" s="43">
        <f t="shared" si="9"/>
        <v>11.188811188811187</v>
      </c>
      <c r="C86" s="47">
        <f t="shared" si="0"/>
        <v>100965</v>
      </c>
      <c r="D86" s="29">
        <f t="shared" si="1"/>
        <v>63920.95</v>
      </c>
      <c r="E86" s="30">
        <f t="shared" si="7"/>
        <v>10.56118654328462</v>
      </c>
      <c r="F86" s="32">
        <f t="shared" si="2"/>
        <v>6.20671137683442</v>
      </c>
      <c r="G86" s="10">
        <f t="shared" si="14"/>
        <v>10160</v>
      </c>
      <c r="H86" s="11">
        <f t="shared" si="10"/>
        <v>-3575</v>
      </c>
      <c r="I86" s="16">
        <f t="shared" si="11"/>
        <v>-1950</v>
      </c>
      <c r="J86" s="55">
        <f t="shared" si="12"/>
        <v>4635</v>
      </c>
      <c r="K86" s="19">
        <f t="shared" si="13"/>
        <v>4.811585175957646</v>
      </c>
    </row>
    <row r="87" spans="1:11" ht="12.75">
      <c r="A87" s="35">
        <v>79600</v>
      </c>
      <c r="B87" s="43">
        <f t="shared" si="9"/>
        <v>11.32867132867132</v>
      </c>
      <c r="C87" s="47">
        <f t="shared" si="0"/>
        <v>101092</v>
      </c>
      <c r="D87" s="29">
        <f t="shared" si="1"/>
        <v>63982.35999999999</v>
      </c>
      <c r="E87" s="30">
        <f t="shared" si="7"/>
        <v>10.667404652771765</v>
      </c>
      <c r="F87" s="32">
        <f t="shared" si="2"/>
        <v>6.308746064141957</v>
      </c>
      <c r="G87" s="10">
        <f t="shared" si="14"/>
        <v>10287</v>
      </c>
      <c r="H87" s="11">
        <f t="shared" si="10"/>
        <v>-3575</v>
      </c>
      <c r="I87" s="16">
        <f t="shared" si="11"/>
        <v>-1950</v>
      </c>
      <c r="J87" s="55">
        <f t="shared" si="12"/>
        <v>4762</v>
      </c>
      <c r="K87" s="19">
        <f t="shared" si="13"/>
        <v>4.943423647877089</v>
      </c>
    </row>
    <row r="88" spans="1:11" ht="12.75">
      <c r="A88" s="35">
        <v>79700</v>
      </c>
      <c r="B88" s="43">
        <f t="shared" si="9"/>
        <v>11.468531468531467</v>
      </c>
      <c r="C88" s="47">
        <f t="shared" si="0"/>
        <v>101219</v>
      </c>
      <c r="D88" s="29">
        <f t="shared" si="1"/>
        <v>64043.77</v>
      </c>
      <c r="E88" s="30">
        <f t="shared" si="7"/>
        <v>10.773622762258924</v>
      </c>
      <c r="F88" s="32">
        <f t="shared" si="2"/>
        <v>6.410780751449508</v>
      </c>
      <c r="G88" s="10">
        <f t="shared" si="14"/>
        <v>10414</v>
      </c>
      <c r="H88" s="11">
        <f t="shared" si="10"/>
        <v>-3575</v>
      </c>
      <c r="I88" s="16">
        <f t="shared" si="11"/>
        <v>-1950</v>
      </c>
      <c r="J88" s="55">
        <f t="shared" si="12"/>
        <v>4889</v>
      </c>
      <c r="K88" s="19">
        <f t="shared" si="13"/>
        <v>5.075262119796533</v>
      </c>
    </row>
    <row r="89" spans="1:11" ht="12.75">
      <c r="A89" s="35">
        <v>79800</v>
      </c>
      <c r="B89" s="43">
        <f t="shared" si="9"/>
        <v>11.6083916083916</v>
      </c>
      <c r="C89" s="47">
        <f t="shared" si="0"/>
        <v>101346</v>
      </c>
      <c r="D89" s="29">
        <f t="shared" si="1"/>
        <v>64105.17999999999</v>
      </c>
      <c r="E89" s="30">
        <f t="shared" si="7"/>
        <v>10.879840871746069</v>
      </c>
      <c r="F89" s="32">
        <f t="shared" si="2"/>
        <v>6.512815438757045</v>
      </c>
      <c r="G89" s="10">
        <f t="shared" si="14"/>
        <v>10541</v>
      </c>
      <c r="H89" s="11">
        <f t="shared" si="10"/>
        <v>-3575</v>
      </c>
      <c r="I89" s="16">
        <f t="shared" si="11"/>
        <v>-1950</v>
      </c>
      <c r="J89" s="55">
        <f t="shared" si="12"/>
        <v>5016</v>
      </c>
      <c r="K89" s="19">
        <f t="shared" si="13"/>
        <v>5.207100591715976</v>
      </c>
    </row>
    <row r="90" spans="1:11" ht="12.75">
      <c r="A90" s="35">
        <v>79900</v>
      </c>
      <c r="B90" s="43">
        <f t="shared" si="9"/>
        <v>11.74825174825176</v>
      </c>
      <c r="C90" s="47">
        <f t="shared" si="0"/>
        <v>101473</v>
      </c>
      <c r="D90" s="29">
        <f t="shared" si="1"/>
        <v>64166.59</v>
      </c>
      <c r="E90" s="30">
        <f t="shared" si="7"/>
        <v>10.986058981233242</v>
      </c>
      <c r="F90" s="32">
        <f t="shared" si="2"/>
        <v>6.614850126064596</v>
      </c>
      <c r="G90" s="10">
        <f t="shared" si="14"/>
        <v>10668</v>
      </c>
      <c r="H90" s="11">
        <f t="shared" si="10"/>
        <v>-3575</v>
      </c>
      <c r="I90" s="16">
        <f t="shared" si="11"/>
        <v>-1950</v>
      </c>
      <c r="J90" s="55">
        <f t="shared" si="12"/>
        <v>5143</v>
      </c>
      <c r="K90" s="19">
        <f t="shared" si="13"/>
        <v>5.33893906363542</v>
      </c>
    </row>
    <row r="91" spans="1:11" ht="13.5" thickBot="1">
      <c r="A91" s="36">
        <v>80000</v>
      </c>
      <c r="B91" s="44">
        <f t="shared" si="9"/>
        <v>11.888111888111894</v>
      </c>
      <c r="C91" s="48">
        <f t="shared" si="0"/>
        <v>101600</v>
      </c>
      <c r="D91" s="37">
        <f t="shared" si="1"/>
        <v>64227.99999999999</v>
      </c>
      <c r="E91" s="40">
        <f t="shared" si="7"/>
        <v>11.092277090720387</v>
      </c>
      <c r="F91" s="38">
        <f t="shared" si="2"/>
        <v>6.716884813372133</v>
      </c>
      <c r="G91" s="12">
        <f t="shared" si="14"/>
        <v>10795</v>
      </c>
      <c r="H91" s="13">
        <f t="shared" si="10"/>
        <v>-3575</v>
      </c>
      <c r="I91" s="33">
        <f t="shared" si="11"/>
        <v>-1950</v>
      </c>
      <c r="J91" s="56">
        <f t="shared" si="12"/>
        <v>5270</v>
      </c>
      <c r="K91" s="28">
        <f t="shared" si="13"/>
        <v>5.470777535554864</v>
      </c>
    </row>
  </sheetData>
  <mergeCells count="16">
    <mergeCell ref="N4:O4"/>
    <mergeCell ref="L2:M2"/>
    <mergeCell ref="A1:B1"/>
    <mergeCell ref="J2:K2"/>
    <mergeCell ref="J3:K3"/>
    <mergeCell ref="J4:K4"/>
    <mergeCell ref="C1:F1"/>
    <mergeCell ref="G1:K1"/>
    <mergeCell ref="N2:O2"/>
    <mergeCell ref="N3:O3"/>
    <mergeCell ref="N44:O44"/>
    <mergeCell ref="L45:M45"/>
    <mergeCell ref="L42:M42"/>
    <mergeCell ref="N42:O42"/>
    <mergeCell ref="L43:M43"/>
    <mergeCell ref="N43:O4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&amp;C&amp;"Arial,Félkövér"&amp;14Minimálbér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1.140625" style="0" bestFit="1" customWidth="1"/>
    <col min="2" max="2" width="10.7109375" style="0" bestFit="1" customWidth="1"/>
    <col min="3" max="3" width="10.7109375" style="0" customWidth="1"/>
    <col min="4" max="4" width="12.421875" style="0" customWidth="1"/>
    <col min="5" max="5" width="11.7109375" style="0" customWidth="1"/>
    <col min="6" max="6" width="12.7109375" style="0" customWidth="1"/>
    <col min="7" max="7" width="14.00390625" style="0" customWidth="1"/>
    <col min="8" max="8" width="14.140625" style="0" customWidth="1"/>
    <col min="9" max="9" width="11.421875" style="0" customWidth="1"/>
  </cols>
  <sheetData>
    <row r="1" spans="1:11" ht="12.75">
      <c r="A1" s="62" t="s">
        <v>21</v>
      </c>
      <c r="B1" s="63"/>
      <c r="C1" s="62" t="s">
        <v>19</v>
      </c>
      <c r="D1" s="70"/>
      <c r="E1" s="70"/>
      <c r="F1" s="63"/>
      <c r="G1" s="62" t="s">
        <v>20</v>
      </c>
      <c r="H1" s="70"/>
      <c r="I1" s="70"/>
      <c r="J1" s="70"/>
      <c r="K1" s="63"/>
    </row>
    <row r="2" spans="1:11" ht="12.75">
      <c r="A2" s="14" t="s">
        <v>0</v>
      </c>
      <c r="B2" s="17" t="s">
        <v>0</v>
      </c>
      <c r="C2" s="49" t="s">
        <v>9</v>
      </c>
      <c r="D2" s="2" t="s">
        <v>3</v>
      </c>
      <c r="E2" s="2" t="s">
        <v>3</v>
      </c>
      <c r="F2" s="17" t="s">
        <v>6</v>
      </c>
      <c r="G2" s="14" t="s">
        <v>23</v>
      </c>
      <c r="H2" s="60" t="s">
        <v>12</v>
      </c>
      <c r="I2" s="21" t="s">
        <v>26</v>
      </c>
      <c r="J2" s="64" t="s">
        <v>17</v>
      </c>
      <c r="K2" s="65"/>
    </row>
    <row r="3" spans="1:11" ht="12.75">
      <c r="A3" s="14" t="s">
        <v>1</v>
      </c>
      <c r="B3" s="17" t="s">
        <v>1</v>
      </c>
      <c r="C3" s="45" t="s">
        <v>10</v>
      </c>
      <c r="D3" s="2" t="s">
        <v>1</v>
      </c>
      <c r="E3" s="2" t="s">
        <v>1</v>
      </c>
      <c r="F3" s="17" t="s">
        <v>7</v>
      </c>
      <c r="G3" s="14" t="s">
        <v>24</v>
      </c>
      <c r="H3" s="57" t="s">
        <v>13</v>
      </c>
      <c r="I3" s="21" t="s">
        <v>15</v>
      </c>
      <c r="J3" s="66" t="s">
        <v>18</v>
      </c>
      <c r="K3" s="67"/>
    </row>
    <row r="4" spans="1:11" ht="12.75">
      <c r="A4" s="14" t="s">
        <v>10</v>
      </c>
      <c r="B4" s="17" t="s">
        <v>2</v>
      </c>
      <c r="C4" s="45">
        <v>1.27</v>
      </c>
      <c r="D4" s="2" t="s">
        <v>10</v>
      </c>
      <c r="E4" s="2" t="s">
        <v>2</v>
      </c>
      <c r="F4" s="17" t="s">
        <v>11</v>
      </c>
      <c r="G4" s="59" t="s">
        <v>25</v>
      </c>
      <c r="H4" s="2" t="s">
        <v>14</v>
      </c>
      <c r="I4" s="6" t="s">
        <v>16</v>
      </c>
      <c r="J4" s="68" t="s">
        <v>22</v>
      </c>
      <c r="K4" s="69"/>
    </row>
    <row r="5" spans="1:11" ht="12.75">
      <c r="A5" s="50" t="s">
        <v>4</v>
      </c>
      <c r="B5" s="51" t="s">
        <v>5</v>
      </c>
      <c r="C5" s="52"/>
      <c r="D5" s="53" t="s">
        <v>4</v>
      </c>
      <c r="E5" s="53" t="s">
        <v>5</v>
      </c>
      <c r="F5" s="51" t="s">
        <v>8</v>
      </c>
      <c r="G5" s="50" t="s">
        <v>27</v>
      </c>
      <c r="H5" s="53" t="s">
        <v>4</v>
      </c>
      <c r="I5" s="54" t="s">
        <v>4</v>
      </c>
      <c r="J5" s="58" t="s">
        <v>4</v>
      </c>
      <c r="K5" s="51" t="s">
        <v>5</v>
      </c>
    </row>
    <row r="6" spans="1:11" ht="12.75">
      <c r="A6" s="10">
        <v>87500</v>
      </c>
      <c r="B6" s="19">
        <f>A6/A$6*100-100</f>
        <v>0</v>
      </c>
      <c r="C6" s="20">
        <f>A6*1.27</f>
        <v>111125</v>
      </c>
      <c r="D6" s="11">
        <f>A6-((A6*0.17)+(((C6*12)*0.17)/12))+15100</f>
        <v>68833.75</v>
      </c>
      <c r="E6" s="4">
        <f>D6/68215*100-100</f>
        <v>0.9070585648317717</v>
      </c>
      <c r="F6" s="15">
        <f>(E6+100)/1.041-100</f>
        <v>-3.067186777298957</v>
      </c>
      <c r="G6" s="10">
        <f>(A6-87500)*1.27</f>
        <v>0</v>
      </c>
      <c r="H6" s="11">
        <f>87500*(-0.05)</f>
        <v>-4375</v>
      </c>
      <c r="I6" s="16">
        <f>-1950</f>
        <v>-1950</v>
      </c>
      <c r="J6" s="55">
        <f>G6+H6+I6</f>
        <v>-6325</v>
      </c>
      <c r="K6" s="19">
        <f>(J6/(87500*1.32+1950))*100</f>
        <v>-5.385270327799063</v>
      </c>
    </row>
    <row r="7" spans="1:11" ht="12.75">
      <c r="A7" s="10">
        <v>87600</v>
      </c>
      <c r="B7" s="19">
        <f>A7/A$6*100-100</f>
        <v>0.11428571428571388</v>
      </c>
      <c r="C7" s="20">
        <f aca="true" t="shared" si="0" ref="C7:C107">A7*1.27</f>
        <v>111252</v>
      </c>
      <c r="D7" s="11">
        <f aca="true" t="shared" si="1" ref="D7:D107">A7-((A7*0.17)+(((C7*12)*0.17)/12))+15100</f>
        <v>68895.16</v>
      </c>
      <c r="E7" s="4">
        <f aca="true" t="shared" si="2" ref="E7:E107">D7/68215*100-100</f>
        <v>0.9970827530601838</v>
      </c>
      <c r="F7" s="15">
        <f aca="true" t="shared" si="3" ref="F7:F107">(E7+100)/1.041-100</f>
        <v>-2.98070821031682</v>
      </c>
      <c r="G7" s="10">
        <f aca="true" t="shared" si="4" ref="G7:G70">(A7-87500)*1.27</f>
        <v>127</v>
      </c>
      <c r="H7" s="11">
        <f aca="true" t="shared" si="5" ref="H7:H70">87500*(-0.05)</f>
        <v>-4375</v>
      </c>
      <c r="I7" s="16">
        <f aca="true" t="shared" si="6" ref="I7:I70">-1950</f>
        <v>-1950</v>
      </c>
      <c r="J7" s="55">
        <f aca="true" t="shared" si="7" ref="J7:J18">G7+H7+I7</f>
        <v>-6198</v>
      </c>
      <c r="K7" s="19">
        <f aca="true" t="shared" si="8" ref="K7:K70">(J7/(87500*1.32+1950))*100</f>
        <v>-5.277139208173691</v>
      </c>
    </row>
    <row r="8" spans="1:11" ht="12.75">
      <c r="A8" s="10">
        <v>87700</v>
      </c>
      <c r="B8" s="19">
        <f>A8/A$6*100-100</f>
        <v>0.22857142857142776</v>
      </c>
      <c r="C8" s="20">
        <f t="shared" si="0"/>
        <v>111379</v>
      </c>
      <c r="D8" s="11">
        <f t="shared" si="1"/>
        <v>68956.57</v>
      </c>
      <c r="E8" s="4">
        <f t="shared" si="2"/>
        <v>1.0871069412885674</v>
      </c>
      <c r="F8" s="15">
        <f t="shared" si="3"/>
        <v>-2.894229643334697</v>
      </c>
      <c r="G8" s="10">
        <f t="shared" si="4"/>
        <v>254</v>
      </c>
      <c r="H8" s="11">
        <f t="shared" si="5"/>
        <v>-4375</v>
      </c>
      <c r="I8" s="16">
        <f t="shared" si="6"/>
        <v>-1950</v>
      </c>
      <c r="J8" s="55">
        <f t="shared" si="7"/>
        <v>-6071</v>
      </c>
      <c r="K8" s="19">
        <f t="shared" si="8"/>
        <v>-5.169008088548319</v>
      </c>
    </row>
    <row r="9" spans="1:11" ht="12.75">
      <c r="A9" s="10">
        <v>87800</v>
      </c>
      <c r="B9" s="19">
        <f aca="true" t="shared" si="9" ref="B9:B107">A9/A$6*100-100</f>
        <v>0.34285714285712743</v>
      </c>
      <c r="C9" s="20">
        <f t="shared" si="0"/>
        <v>111506</v>
      </c>
      <c r="D9" s="11">
        <f t="shared" si="1"/>
        <v>69017.98</v>
      </c>
      <c r="E9" s="4">
        <f t="shared" si="2"/>
        <v>1.1771311295169653</v>
      </c>
      <c r="F9" s="15">
        <f t="shared" si="3"/>
        <v>-2.8077510763525737</v>
      </c>
      <c r="G9" s="10">
        <f t="shared" si="4"/>
        <v>381</v>
      </c>
      <c r="H9" s="11">
        <f t="shared" si="5"/>
        <v>-4375</v>
      </c>
      <c r="I9" s="16">
        <f t="shared" si="6"/>
        <v>-1950</v>
      </c>
      <c r="J9" s="55">
        <f t="shared" si="7"/>
        <v>-5944</v>
      </c>
      <c r="K9" s="19">
        <f t="shared" si="8"/>
        <v>-5.060876968922946</v>
      </c>
    </row>
    <row r="10" spans="1:11" ht="12.75">
      <c r="A10" s="10">
        <v>87900</v>
      </c>
      <c r="B10" s="19">
        <f t="shared" si="9"/>
        <v>0.45714285714286973</v>
      </c>
      <c r="C10" s="20">
        <f t="shared" si="0"/>
        <v>111633</v>
      </c>
      <c r="D10" s="11">
        <f t="shared" si="1"/>
        <v>69079.39</v>
      </c>
      <c r="E10" s="4">
        <f t="shared" si="2"/>
        <v>1.2671553177453774</v>
      </c>
      <c r="F10" s="15">
        <f t="shared" si="3"/>
        <v>-2.721272509370422</v>
      </c>
      <c r="G10" s="10">
        <f t="shared" si="4"/>
        <v>508</v>
      </c>
      <c r="H10" s="11">
        <f t="shared" si="5"/>
        <v>-4375</v>
      </c>
      <c r="I10" s="16">
        <f t="shared" si="6"/>
        <v>-1950</v>
      </c>
      <c r="J10" s="55">
        <f t="shared" si="7"/>
        <v>-5817</v>
      </c>
      <c r="K10" s="19">
        <f t="shared" si="8"/>
        <v>-4.952745849297573</v>
      </c>
    </row>
    <row r="11" spans="1:11" ht="12.75">
      <c r="A11" s="10">
        <v>88000</v>
      </c>
      <c r="B11" s="19">
        <f t="shared" si="9"/>
        <v>0.5714285714285836</v>
      </c>
      <c r="C11" s="20">
        <f t="shared" si="0"/>
        <v>111760</v>
      </c>
      <c r="D11" s="11">
        <f t="shared" si="1"/>
        <v>69140.79999999999</v>
      </c>
      <c r="E11" s="4">
        <f t="shared" si="2"/>
        <v>1.3571795059737326</v>
      </c>
      <c r="F11" s="15">
        <f t="shared" si="3"/>
        <v>-2.6347939423883417</v>
      </c>
      <c r="G11" s="10">
        <f t="shared" si="4"/>
        <v>635</v>
      </c>
      <c r="H11" s="11">
        <f t="shared" si="5"/>
        <v>-4375</v>
      </c>
      <c r="I11" s="16">
        <f t="shared" si="6"/>
        <v>-1950</v>
      </c>
      <c r="J11" s="55">
        <f t="shared" si="7"/>
        <v>-5690</v>
      </c>
      <c r="K11" s="19">
        <f t="shared" si="8"/>
        <v>-4.844614729672201</v>
      </c>
    </row>
    <row r="12" spans="1:11" ht="12.75">
      <c r="A12" s="10">
        <v>88100</v>
      </c>
      <c r="B12" s="19">
        <f t="shared" si="9"/>
        <v>0.6857142857142833</v>
      </c>
      <c r="C12" s="20">
        <f t="shared" si="0"/>
        <v>111887</v>
      </c>
      <c r="D12" s="11">
        <f t="shared" si="1"/>
        <v>69202.20999999999</v>
      </c>
      <c r="E12" s="4">
        <f t="shared" si="2"/>
        <v>1.4472036942021447</v>
      </c>
      <c r="F12" s="15">
        <f t="shared" si="3"/>
        <v>-2.5483153754061902</v>
      </c>
      <c r="G12" s="10">
        <f t="shared" si="4"/>
        <v>762</v>
      </c>
      <c r="H12" s="11">
        <f t="shared" si="5"/>
        <v>-4375</v>
      </c>
      <c r="I12" s="16">
        <f t="shared" si="6"/>
        <v>-1950</v>
      </c>
      <c r="J12" s="55">
        <f t="shared" si="7"/>
        <v>-5563</v>
      </c>
      <c r="K12" s="19">
        <f t="shared" si="8"/>
        <v>-4.736483610046829</v>
      </c>
    </row>
    <row r="13" spans="1:11" ht="12.75">
      <c r="A13" s="10">
        <v>88200</v>
      </c>
      <c r="B13" s="19">
        <f t="shared" si="9"/>
        <v>0.7999999999999972</v>
      </c>
      <c r="C13" s="20">
        <f t="shared" si="0"/>
        <v>112014</v>
      </c>
      <c r="D13" s="11">
        <f t="shared" si="1"/>
        <v>69263.62</v>
      </c>
      <c r="E13" s="4">
        <f t="shared" si="2"/>
        <v>1.5372278824305425</v>
      </c>
      <c r="F13" s="15">
        <f t="shared" si="3"/>
        <v>-2.461836808424067</v>
      </c>
      <c r="G13" s="10">
        <f t="shared" si="4"/>
        <v>889</v>
      </c>
      <c r="H13" s="11">
        <f t="shared" si="5"/>
        <v>-4375</v>
      </c>
      <c r="I13" s="16">
        <f t="shared" si="6"/>
        <v>-1950</v>
      </c>
      <c r="J13" s="55">
        <f t="shared" si="7"/>
        <v>-5436</v>
      </c>
      <c r="K13" s="19">
        <f t="shared" si="8"/>
        <v>-4.628352490421456</v>
      </c>
    </row>
    <row r="14" spans="1:11" ht="12.75">
      <c r="A14" s="10">
        <v>88300</v>
      </c>
      <c r="B14" s="19">
        <f t="shared" si="9"/>
        <v>0.914285714285711</v>
      </c>
      <c r="C14" s="20">
        <f t="shared" si="0"/>
        <v>112141</v>
      </c>
      <c r="D14" s="11">
        <f t="shared" si="1"/>
        <v>69325.03</v>
      </c>
      <c r="E14" s="4">
        <f t="shared" si="2"/>
        <v>1.6272520706589404</v>
      </c>
      <c r="F14" s="15">
        <f t="shared" si="3"/>
        <v>-2.37535824144193</v>
      </c>
      <c r="G14" s="10">
        <f t="shared" si="4"/>
        <v>1016</v>
      </c>
      <c r="H14" s="11">
        <f t="shared" si="5"/>
        <v>-4375</v>
      </c>
      <c r="I14" s="16">
        <f t="shared" si="6"/>
        <v>-1950</v>
      </c>
      <c r="J14" s="55">
        <f t="shared" si="7"/>
        <v>-5309</v>
      </c>
      <c r="K14" s="19">
        <f t="shared" si="8"/>
        <v>-4.520221370796083</v>
      </c>
    </row>
    <row r="15" spans="1:11" ht="12.75">
      <c r="A15" s="10">
        <v>88400</v>
      </c>
      <c r="B15" s="19">
        <f t="shared" si="9"/>
        <v>1.028571428571425</v>
      </c>
      <c r="C15" s="20">
        <f t="shared" si="0"/>
        <v>112268</v>
      </c>
      <c r="D15" s="11">
        <f t="shared" si="1"/>
        <v>69386.44</v>
      </c>
      <c r="E15" s="4">
        <f t="shared" si="2"/>
        <v>1.7172762588873383</v>
      </c>
      <c r="F15" s="15">
        <f t="shared" si="3"/>
        <v>-2.288879674459807</v>
      </c>
      <c r="G15" s="10">
        <f t="shared" si="4"/>
        <v>1143</v>
      </c>
      <c r="H15" s="11">
        <f t="shared" si="5"/>
        <v>-4375</v>
      </c>
      <c r="I15" s="16">
        <f t="shared" si="6"/>
        <v>-1950</v>
      </c>
      <c r="J15" s="55">
        <f t="shared" si="7"/>
        <v>-5182</v>
      </c>
      <c r="K15" s="19">
        <f t="shared" si="8"/>
        <v>-4.412090251170711</v>
      </c>
    </row>
    <row r="16" spans="1:11" ht="12.75">
      <c r="A16" s="10">
        <v>88500</v>
      </c>
      <c r="B16" s="19">
        <f t="shared" si="9"/>
        <v>1.1428571428571388</v>
      </c>
      <c r="C16" s="20">
        <f t="shared" si="0"/>
        <v>112395</v>
      </c>
      <c r="D16" s="11">
        <f t="shared" si="1"/>
        <v>69447.85</v>
      </c>
      <c r="E16" s="4">
        <f t="shared" si="2"/>
        <v>1.8073004471157503</v>
      </c>
      <c r="F16" s="15">
        <f t="shared" si="3"/>
        <v>-2.2024011074776553</v>
      </c>
      <c r="G16" s="10">
        <f t="shared" si="4"/>
        <v>1270</v>
      </c>
      <c r="H16" s="11">
        <f t="shared" si="5"/>
        <v>-4375</v>
      </c>
      <c r="I16" s="16">
        <f t="shared" si="6"/>
        <v>-1950</v>
      </c>
      <c r="J16" s="55">
        <f t="shared" si="7"/>
        <v>-5055</v>
      </c>
      <c r="K16" s="19">
        <f t="shared" si="8"/>
        <v>-4.303959131545339</v>
      </c>
    </row>
    <row r="17" spans="1:11" ht="12.75">
      <c r="A17" s="10">
        <v>88600</v>
      </c>
      <c r="B17" s="19">
        <f t="shared" si="9"/>
        <v>1.2571428571428669</v>
      </c>
      <c r="C17" s="20">
        <f t="shared" si="0"/>
        <v>112522</v>
      </c>
      <c r="D17" s="11">
        <f t="shared" si="1"/>
        <v>69509.26</v>
      </c>
      <c r="E17" s="4">
        <f t="shared" si="2"/>
        <v>1.897324635344134</v>
      </c>
      <c r="F17" s="15">
        <f t="shared" si="3"/>
        <v>-2.1159225404955464</v>
      </c>
      <c r="G17" s="10">
        <f t="shared" si="4"/>
        <v>1397</v>
      </c>
      <c r="H17" s="11">
        <f t="shared" si="5"/>
        <v>-4375</v>
      </c>
      <c r="I17" s="16">
        <f t="shared" si="6"/>
        <v>-1950</v>
      </c>
      <c r="J17" s="55">
        <f t="shared" si="7"/>
        <v>-4928</v>
      </c>
      <c r="K17" s="19">
        <f t="shared" si="8"/>
        <v>-4.195828011919966</v>
      </c>
    </row>
    <row r="18" spans="1:11" ht="12.75">
      <c r="A18" s="10">
        <v>88700</v>
      </c>
      <c r="B18" s="19">
        <f t="shared" si="9"/>
        <v>1.3714285714285808</v>
      </c>
      <c r="C18" s="20">
        <f t="shared" si="0"/>
        <v>112649</v>
      </c>
      <c r="D18" s="11">
        <f t="shared" si="1"/>
        <v>69570.67</v>
      </c>
      <c r="E18" s="4">
        <f t="shared" si="2"/>
        <v>1.9873488235725176</v>
      </c>
      <c r="F18" s="15">
        <f t="shared" si="3"/>
        <v>-2.0294439735134233</v>
      </c>
      <c r="G18" s="10">
        <f t="shared" si="4"/>
        <v>1524</v>
      </c>
      <c r="H18" s="11">
        <f t="shared" si="5"/>
        <v>-4375</v>
      </c>
      <c r="I18" s="16">
        <f t="shared" si="6"/>
        <v>-1950</v>
      </c>
      <c r="J18" s="55">
        <f t="shared" si="7"/>
        <v>-4801</v>
      </c>
      <c r="K18" s="19">
        <f t="shared" si="8"/>
        <v>-4.087696892294593</v>
      </c>
    </row>
    <row r="19" spans="1:11" ht="12.75">
      <c r="A19" s="10">
        <v>88800</v>
      </c>
      <c r="B19" s="19">
        <f t="shared" si="9"/>
        <v>1.4857142857142946</v>
      </c>
      <c r="C19" s="20">
        <f t="shared" si="0"/>
        <v>112776</v>
      </c>
      <c r="D19" s="11">
        <f t="shared" si="1"/>
        <v>69632.07999999999</v>
      </c>
      <c r="E19" s="4">
        <f t="shared" si="2"/>
        <v>2.0773730118009155</v>
      </c>
      <c r="F19" s="15">
        <f t="shared" si="3"/>
        <v>-1.9429654065313002</v>
      </c>
      <c r="G19" s="10">
        <f t="shared" si="4"/>
        <v>1651</v>
      </c>
      <c r="H19" s="11">
        <f t="shared" si="5"/>
        <v>-4375</v>
      </c>
      <c r="I19" s="16">
        <f t="shared" si="6"/>
        <v>-1950</v>
      </c>
      <c r="J19" s="55">
        <f aca="true" t="shared" si="10" ref="J19:J82">G19+H19+I19</f>
        <v>-4674</v>
      </c>
      <c r="K19" s="19">
        <f t="shared" si="8"/>
        <v>-3.979565772669221</v>
      </c>
    </row>
    <row r="20" spans="1:11" ht="12.75">
      <c r="A20" s="10">
        <v>88900</v>
      </c>
      <c r="B20" s="19">
        <f t="shared" si="9"/>
        <v>1.5999999999999943</v>
      </c>
      <c r="C20" s="20">
        <f t="shared" si="0"/>
        <v>112903</v>
      </c>
      <c r="D20" s="11">
        <f t="shared" si="1"/>
        <v>69693.48999999999</v>
      </c>
      <c r="E20" s="4">
        <f t="shared" si="2"/>
        <v>2.167397200029299</v>
      </c>
      <c r="F20" s="15">
        <f t="shared" si="3"/>
        <v>-1.8564868395491771</v>
      </c>
      <c r="G20" s="10">
        <f t="shared" si="4"/>
        <v>1778</v>
      </c>
      <c r="H20" s="11">
        <f t="shared" si="5"/>
        <v>-4375</v>
      </c>
      <c r="I20" s="16">
        <f t="shared" si="6"/>
        <v>-1950</v>
      </c>
      <c r="J20" s="55">
        <f t="shared" si="10"/>
        <v>-4547</v>
      </c>
      <c r="K20" s="19">
        <f t="shared" si="8"/>
        <v>-3.871434653043848</v>
      </c>
    </row>
    <row r="21" spans="1:11" ht="12.75">
      <c r="A21" s="10">
        <v>89000</v>
      </c>
      <c r="B21" s="19">
        <f t="shared" si="9"/>
        <v>1.7142857142857082</v>
      </c>
      <c r="C21" s="20">
        <f t="shared" si="0"/>
        <v>113030</v>
      </c>
      <c r="D21" s="11">
        <f t="shared" si="1"/>
        <v>69754.9</v>
      </c>
      <c r="E21" s="4">
        <f t="shared" si="2"/>
        <v>2.257421388257711</v>
      </c>
      <c r="F21" s="15">
        <f t="shared" si="3"/>
        <v>-1.7700082725670399</v>
      </c>
      <c r="G21" s="10">
        <f t="shared" si="4"/>
        <v>1905</v>
      </c>
      <c r="H21" s="11">
        <f t="shared" si="5"/>
        <v>-4375</v>
      </c>
      <c r="I21" s="16">
        <f t="shared" si="6"/>
        <v>-1950</v>
      </c>
      <c r="J21" s="55">
        <f t="shared" si="10"/>
        <v>-4420</v>
      </c>
      <c r="K21" s="19">
        <f t="shared" si="8"/>
        <v>-3.7633035334184757</v>
      </c>
    </row>
    <row r="22" spans="1:11" ht="12.75">
      <c r="A22" s="10">
        <v>89100</v>
      </c>
      <c r="B22" s="19">
        <f t="shared" si="9"/>
        <v>1.828571428571422</v>
      </c>
      <c r="C22" s="20">
        <f t="shared" si="0"/>
        <v>113157</v>
      </c>
      <c r="D22" s="11">
        <f t="shared" si="1"/>
        <v>69816.31</v>
      </c>
      <c r="E22" s="4">
        <f t="shared" si="2"/>
        <v>2.347445576486095</v>
      </c>
      <c r="F22" s="15">
        <f t="shared" si="3"/>
        <v>-1.6835297055849168</v>
      </c>
      <c r="G22" s="10">
        <f t="shared" si="4"/>
        <v>2032</v>
      </c>
      <c r="H22" s="11">
        <f t="shared" si="5"/>
        <v>-4375</v>
      </c>
      <c r="I22" s="16">
        <f t="shared" si="6"/>
        <v>-1950</v>
      </c>
      <c r="J22" s="55">
        <f t="shared" si="10"/>
        <v>-4293</v>
      </c>
      <c r="K22" s="19">
        <f t="shared" si="8"/>
        <v>-3.6551724137931036</v>
      </c>
    </row>
    <row r="23" spans="1:11" ht="12.75">
      <c r="A23" s="10">
        <v>89200</v>
      </c>
      <c r="B23" s="19">
        <f t="shared" si="9"/>
        <v>1.942857142857136</v>
      </c>
      <c r="C23" s="20">
        <f t="shared" si="0"/>
        <v>113284</v>
      </c>
      <c r="D23" s="11">
        <f t="shared" si="1"/>
        <v>69877.72</v>
      </c>
      <c r="E23" s="4">
        <f t="shared" si="2"/>
        <v>2.437469764714507</v>
      </c>
      <c r="F23" s="15">
        <f t="shared" si="3"/>
        <v>-1.5970511386027653</v>
      </c>
      <c r="G23" s="10">
        <f t="shared" si="4"/>
        <v>2159</v>
      </c>
      <c r="H23" s="11">
        <f t="shared" si="5"/>
        <v>-4375</v>
      </c>
      <c r="I23" s="16">
        <f t="shared" si="6"/>
        <v>-1950</v>
      </c>
      <c r="J23" s="55">
        <f t="shared" si="10"/>
        <v>-4166</v>
      </c>
      <c r="K23" s="19">
        <f t="shared" si="8"/>
        <v>-3.547041294167731</v>
      </c>
    </row>
    <row r="24" spans="1:11" ht="12.75">
      <c r="A24" s="10">
        <v>89300</v>
      </c>
      <c r="B24" s="19">
        <f t="shared" si="9"/>
        <v>2.05714285714285</v>
      </c>
      <c r="C24" s="20">
        <f t="shared" si="0"/>
        <v>113411</v>
      </c>
      <c r="D24" s="11">
        <f t="shared" si="1"/>
        <v>69939.13</v>
      </c>
      <c r="E24" s="4">
        <f t="shared" si="2"/>
        <v>2.527493952942919</v>
      </c>
      <c r="F24" s="15">
        <f t="shared" si="3"/>
        <v>-1.510572571620628</v>
      </c>
      <c r="G24" s="10">
        <f t="shared" si="4"/>
        <v>2286</v>
      </c>
      <c r="H24" s="11">
        <f t="shared" si="5"/>
        <v>-4375</v>
      </c>
      <c r="I24" s="16">
        <f t="shared" si="6"/>
        <v>-1950</v>
      </c>
      <c r="J24" s="55">
        <f t="shared" si="10"/>
        <v>-4039</v>
      </c>
      <c r="K24" s="19">
        <f t="shared" si="8"/>
        <v>-3.4389101745423583</v>
      </c>
    </row>
    <row r="25" spans="1:11" ht="12.75">
      <c r="A25" s="10">
        <v>89400</v>
      </c>
      <c r="B25" s="19">
        <f t="shared" si="9"/>
        <v>2.171428571428578</v>
      </c>
      <c r="C25" s="20">
        <f t="shared" si="0"/>
        <v>113538</v>
      </c>
      <c r="D25" s="11">
        <f t="shared" si="1"/>
        <v>70000.54</v>
      </c>
      <c r="E25" s="4">
        <f t="shared" si="2"/>
        <v>2.6175181411712884</v>
      </c>
      <c r="F25" s="15">
        <f t="shared" si="3"/>
        <v>-1.424094004638519</v>
      </c>
      <c r="G25" s="10">
        <f t="shared" si="4"/>
        <v>2413</v>
      </c>
      <c r="H25" s="11">
        <f t="shared" si="5"/>
        <v>-4375</v>
      </c>
      <c r="I25" s="16">
        <f t="shared" si="6"/>
        <v>-1950</v>
      </c>
      <c r="J25" s="55">
        <f t="shared" si="10"/>
        <v>-3912</v>
      </c>
      <c r="K25" s="19">
        <f t="shared" si="8"/>
        <v>-3.330779054916986</v>
      </c>
    </row>
    <row r="26" spans="1:11" ht="12.75">
      <c r="A26" s="10">
        <v>89500</v>
      </c>
      <c r="B26" s="19">
        <f t="shared" si="9"/>
        <v>2.285714285714292</v>
      </c>
      <c r="C26" s="20">
        <f t="shared" si="0"/>
        <v>113665</v>
      </c>
      <c r="D26" s="11">
        <f t="shared" si="1"/>
        <v>70061.95</v>
      </c>
      <c r="E26" s="4">
        <f t="shared" si="2"/>
        <v>2.7075423293996863</v>
      </c>
      <c r="F26" s="15">
        <f t="shared" si="3"/>
        <v>-1.337615437656396</v>
      </c>
      <c r="G26" s="10">
        <f t="shared" si="4"/>
        <v>2540</v>
      </c>
      <c r="H26" s="11">
        <f t="shared" si="5"/>
        <v>-4375</v>
      </c>
      <c r="I26" s="16">
        <f t="shared" si="6"/>
        <v>-1950</v>
      </c>
      <c r="J26" s="55">
        <f t="shared" si="10"/>
        <v>-3785</v>
      </c>
      <c r="K26" s="19">
        <f t="shared" si="8"/>
        <v>-3.2226479352916138</v>
      </c>
    </row>
    <row r="27" spans="1:11" ht="12.75">
      <c r="A27" s="10">
        <v>89600</v>
      </c>
      <c r="B27" s="19">
        <f t="shared" si="9"/>
        <v>2.4000000000000057</v>
      </c>
      <c r="C27" s="20">
        <f t="shared" si="0"/>
        <v>113792</v>
      </c>
      <c r="D27" s="11">
        <f t="shared" si="1"/>
        <v>70123.35999999999</v>
      </c>
      <c r="E27" s="4">
        <f t="shared" si="2"/>
        <v>2.7975665176280557</v>
      </c>
      <c r="F27" s="15">
        <f t="shared" si="3"/>
        <v>-1.2511368706742871</v>
      </c>
      <c r="G27" s="10">
        <f t="shared" si="4"/>
        <v>2667</v>
      </c>
      <c r="H27" s="11">
        <f t="shared" si="5"/>
        <v>-4375</v>
      </c>
      <c r="I27" s="16">
        <f t="shared" si="6"/>
        <v>-1950</v>
      </c>
      <c r="J27" s="55">
        <f t="shared" si="10"/>
        <v>-3658</v>
      </c>
      <c r="K27" s="19">
        <f t="shared" si="8"/>
        <v>-3.114516815666241</v>
      </c>
    </row>
    <row r="28" spans="1:11" ht="12.75">
      <c r="A28" s="10">
        <v>89700</v>
      </c>
      <c r="B28" s="19">
        <f t="shared" si="9"/>
        <v>2.5142857142857196</v>
      </c>
      <c r="C28" s="20">
        <f t="shared" si="0"/>
        <v>113919</v>
      </c>
      <c r="D28" s="11">
        <f t="shared" si="1"/>
        <v>70184.76999999999</v>
      </c>
      <c r="E28" s="4">
        <f t="shared" si="2"/>
        <v>2.887590705856468</v>
      </c>
      <c r="F28" s="15">
        <f t="shared" si="3"/>
        <v>-1.1646583036921498</v>
      </c>
      <c r="G28" s="10">
        <f t="shared" si="4"/>
        <v>2794</v>
      </c>
      <c r="H28" s="11">
        <f t="shared" si="5"/>
        <v>-4375</v>
      </c>
      <c r="I28" s="16">
        <f t="shared" si="6"/>
        <v>-1950</v>
      </c>
      <c r="J28" s="55">
        <f t="shared" si="10"/>
        <v>-3531</v>
      </c>
      <c r="K28" s="19">
        <f t="shared" si="8"/>
        <v>-3.0063856960408684</v>
      </c>
    </row>
    <row r="29" spans="1:11" ht="12.75">
      <c r="A29" s="10">
        <v>89800</v>
      </c>
      <c r="B29" s="19">
        <f t="shared" si="9"/>
        <v>2.6285714285714192</v>
      </c>
      <c r="C29" s="20">
        <f t="shared" si="0"/>
        <v>114046</v>
      </c>
      <c r="D29" s="11">
        <f t="shared" si="1"/>
        <v>70246.18</v>
      </c>
      <c r="E29" s="4">
        <f t="shared" si="2"/>
        <v>2.97761489408488</v>
      </c>
      <c r="F29" s="15">
        <f t="shared" si="3"/>
        <v>-1.0781797367099983</v>
      </c>
      <c r="G29" s="10">
        <f t="shared" si="4"/>
        <v>2921</v>
      </c>
      <c r="H29" s="11">
        <f t="shared" si="5"/>
        <v>-4375</v>
      </c>
      <c r="I29" s="16">
        <f t="shared" si="6"/>
        <v>-1950</v>
      </c>
      <c r="J29" s="55">
        <f t="shared" si="10"/>
        <v>-3404</v>
      </c>
      <c r="K29" s="19">
        <f t="shared" si="8"/>
        <v>-2.898254576415496</v>
      </c>
    </row>
    <row r="30" spans="1:11" ht="12.75">
      <c r="A30" s="10">
        <v>89900</v>
      </c>
      <c r="B30" s="19">
        <f t="shared" si="9"/>
        <v>2.742857142857133</v>
      </c>
      <c r="C30" s="20">
        <f t="shared" si="0"/>
        <v>114173</v>
      </c>
      <c r="D30" s="11">
        <f t="shared" si="1"/>
        <v>70307.59</v>
      </c>
      <c r="E30" s="4">
        <f t="shared" si="2"/>
        <v>3.0676390823132635</v>
      </c>
      <c r="F30" s="15">
        <f t="shared" si="3"/>
        <v>-0.9917011697278895</v>
      </c>
      <c r="G30" s="10">
        <f t="shared" si="4"/>
        <v>3048</v>
      </c>
      <c r="H30" s="11">
        <f t="shared" si="5"/>
        <v>-4375</v>
      </c>
      <c r="I30" s="16">
        <f t="shared" si="6"/>
        <v>-1950</v>
      </c>
      <c r="J30" s="55">
        <f t="shared" si="10"/>
        <v>-3277</v>
      </c>
      <c r="K30" s="19">
        <f t="shared" si="8"/>
        <v>-2.7901234567901234</v>
      </c>
    </row>
    <row r="31" spans="1:11" ht="12.75">
      <c r="A31" s="10">
        <v>90000</v>
      </c>
      <c r="B31" s="19">
        <f t="shared" si="9"/>
        <v>2.857142857142847</v>
      </c>
      <c r="C31" s="20">
        <f t="shared" si="0"/>
        <v>114300</v>
      </c>
      <c r="D31" s="11">
        <f t="shared" si="1"/>
        <v>70369</v>
      </c>
      <c r="E31" s="4">
        <f t="shared" si="2"/>
        <v>3.1576632705416756</v>
      </c>
      <c r="F31" s="15">
        <f t="shared" si="3"/>
        <v>-0.905222602745738</v>
      </c>
      <c r="G31" s="10">
        <f t="shared" si="4"/>
        <v>3175</v>
      </c>
      <c r="H31" s="11">
        <f t="shared" si="5"/>
        <v>-4375</v>
      </c>
      <c r="I31" s="16">
        <f t="shared" si="6"/>
        <v>-1950</v>
      </c>
      <c r="J31" s="55">
        <f t="shared" si="10"/>
        <v>-3150</v>
      </c>
      <c r="K31" s="19">
        <f t="shared" si="8"/>
        <v>-2.681992337164751</v>
      </c>
    </row>
    <row r="32" spans="1:11" ht="12.75">
      <c r="A32" s="10">
        <v>90100</v>
      </c>
      <c r="B32" s="19">
        <f t="shared" si="9"/>
        <v>2.971428571428575</v>
      </c>
      <c r="C32" s="20">
        <f t="shared" si="0"/>
        <v>114427</v>
      </c>
      <c r="D32" s="11">
        <f t="shared" si="1"/>
        <v>70430.41</v>
      </c>
      <c r="E32" s="4">
        <f t="shared" si="2"/>
        <v>3.2476874587700593</v>
      </c>
      <c r="F32" s="15">
        <f t="shared" si="3"/>
        <v>-0.8187440357636291</v>
      </c>
      <c r="G32" s="10">
        <f t="shared" si="4"/>
        <v>3302</v>
      </c>
      <c r="H32" s="11">
        <f t="shared" si="5"/>
        <v>-4375</v>
      </c>
      <c r="I32" s="16">
        <f t="shared" si="6"/>
        <v>-1950</v>
      </c>
      <c r="J32" s="55">
        <f t="shared" si="10"/>
        <v>-3023</v>
      </c>
      <c r="K32" s="19">
        <f t="shared" si="8"/>
        <v>-2.5738612175393785</v>
      </c>
    </row>
    <row r="33" spans="1:11" ht="12.75">
      <c r="A33" s="10">
        <v>90200</v>
      </c>
      <c r="B33" s="19">
        <f t="shared" si="9"/>
        <v>3.085714285714289</v>
      </c>
      <c r="C33" s="20">
        <f t="shared" si="0"/>
        <v>114554</v>
      </c>
      <c r="D33" s="11">
        <f t="shared" si="1"/>
        <v>70491.82</v>
      </c>
      <c r="E33" s="4">
        <f t="shared" si="2"/>
        <v>3.3377116469984713</v>
      </c>
      <c r="F33" s="15">
        <f t="shared" si="3"/>
        <v>-0.7322654687814776</v>
      </c>
      <c r="G33" s="10">
        <f t="shared" si="4"/>
        <v>3429</v>
      </c>
      <c r="H33" s="11">
        <f t="shared" si="5"/>
        <v>-4375</v>
      </c>
      <c r="I33" s="16">
        <f t="shared" si="6"/>
        <v>-1950</v>
      </c>
      <c r="J33" s="55">
        <f t="shared" si="10"/>
        <v>-2896</v>
      </c>
      <c r="K33" s="19">
        <f t="shared" si="8"/>
        <v>-2.465730097914006</v>
      </c>
    </row>
    <row r="34" spans="1:11" ht="12.75">
      <c r="A34" s="10">
        <v>90300</v>
      </c>
      <c r="B34" s="19">
        <f t="shared" si="9"/>
        <v>3.200000000000003</v>
      </c>
      <c r="C34" s="20">
        <f t="shared" si="0"/>
        <v>114681</v>
      </c>
      <c r="D34" s="11">
        <f t="shared" si="1"/>
        <v>70553.23</v>
      </c>
      <c r="E34" s="4">
        <f t="shared" si="2"/>
        <v>3.4277358352268408</v>
      </c>
      <c r="F34" s="15">
        <f t="shared" si="3"/>
        <v>-0.6457869017993829</v>
      </c>
      <c r="G34" s="10">
        <f t="shared" si="4"/>
        <v>3556</v>
      </c>
      <c r="H34" s="11">
        <f t="shared" si="5"/>
        <v>-4375</v>
      </c>
      <c r="I34" s="16">
        <f t="shared" si="6"/>
        <v>-1950</v>
      </c>
      <c r="J34" s="55">
        <f t="shared" si="10"/>
        <v>-2769</v>
      </c>
      <c r="K34" s="19">
        <f t="shared" si="8"/>
        <v>-2.3575989782886335</v>
      </c>
    </row>
    <row r="35" spans="1:11" ht="12.75">
      <c r="A35" s="10">
        <v>90400</v>
      </c>
      <c r="B35" s="19">
        <f t="shared" si="9"/>
        <v>3.3142857142857167</v>
      </c>
      <c r="C35" s="20">
        <f t="shared" si="0"/>
        <v>114808</v>
      </c>
      <c r="D35" s="11">
        <f t="shared" si="1"/>
        <v>70614.64</v>
      </c>
      <c r="E35" s="4">
        <f t="shared" si="2"/>
        <v>3.517760023455253</v>
      </c>
      <c r="F35" s="15">
        <f t="shared" si="3"/>
        <v>-0.5593083348172314</v>
      </c>
      <c r="G35" s="10">
        <f t="shared" si="4"/>
        <v>3683</v>
      </c>
      <c r="H35" s="11">
        <f t="shared" si="5"/>
        <v>-4375</v>
      </c>
      <c r="I35" s="16">
        <f t="shared" si="6"/>
        <v>-1950</v>
      </c>
      <c r="J35" s="55">
        <f t="shared" si="10"/>
        <v>-2642</v>
      </c>
      <c r="K35" s="19">
        <f t="shared" si="8"/>
        <v>-2.249467858663261</v>
      </c>
    </row>
    <row r="36" spans="1:11" ht="12.75">
      <c r="A36" s="10">
        <v>90500</v>
      </c>
      <c r="B36" s="19">
        <f t="shared" si="9"/>
        <v>3.4285714285714306</v>
      </c>
      <c r="C36" s="20">
        <f t="shared" si="0"/>
        <v>114935</v>
      </c>
      <c r="D36" s="11">
        <f t="shared" si="1"/>
        <v>70676.04999999999</v>
      </c>
      <c r="E36" s="4">
        <f t="shared" si="2"/>
        <v>3.6077842116836365</v>
      </c>
      <c r="F36" s="15">
        <f t="shared" si="3"/>
        <v>-0.47282976783512254</v>
      </c>
      <c r="G36" s="10">
        <f t="shared" si="4"/>
        <v>3810</v>
      </c>
      <c r="H36" s="11">
        <f t="shared" si="5"/>
        <v>-4375</v>
      </c>
      <c r="I36" s="16">
        <f t="shared" si="6"/>
        <v>-1950</v>
      </c>
      <c r="J36" s="55">
        <f t="shared" si="10"/>
        <v>-2515</v>
      </c>
      <c r="K36" s="19">
        <f t="shared" si="8"/>
        <v>-2.1413367390378886</v>
      </c>
    </row>
    <row r="37" spans="1:11" ht="12.75">
      <c r="A37" s="10">
        <v>90600</v>
      </c>
      <c r="B37" s="19">
        <f t="shared" si="9"/>
        <v>3.5428571428571303</v>
      </c>
      <c r="C37" s="20">
        <f t="shared" si="0"/>
        <v>115062</v>
      </c>
      <c r="D37" s="11">
        <f t="shared" si="1"/>
        <v>70737.45999999999</v>
      </c>
      <c r="E37" s="4">
        <f t="shared" si="2"/>
        <v>3.6978083999120344</v>
      </c>
      <c r="F37" s="15">
        <f t="shared" si="3"/>
        <v>-0.38635120085298524</v>
      </c>
      <c r="G37" s="10">
        <f t="shared" si="4"/>
        <v>3937</v>
      </c>
      <c r="H37" s="11">
        <f t="shared" si="5"/>
        <v>-4375</v>
      </c>
      <c r="I37" s="16">
        <f t="shared" si="6"/>
        <v>-1950</v>
      </c>
      <c r="J37" s="55">
        <f t="shared" si="10"/>
        <v>-2388</v>
      </c>
      <c r="K37" s="19">
        <f t="shared" si="8"/>
        <v>-2.0332056194125157</v>
      </c>
    </row>
    <row r="38" spans="1:11" ht="12.75">
      <c r="A38" s="10">
        <v>90700</v>
      </c>
      <c r="B38" s="19">
        <f t="shared" si="9"/>
        <v>3.657142857142844</v>
      </c>
      <c r="C38" s="20">
        <f t="shared" si="0"/>
        <v>115189</v>
      </c>
      <c r="D38" s="11">
        <f t="shared" si="1"/>
        <v>70798.87</v>
      </c>
      <c r="E38" s="4">
        <f t="shared" si="2"/>
        <v>3.787832588140432</v>
      </c>
      <c r="F38" s="15">
        <f t="shared" si="3"/>
        <v>-0.29987263387086216</v>
      </c>
      <c r="G38" s="10">
        <f t="shared" si="4"/>
        <v>4064</v>
      </c>
      <c r="H38" s="11">
        <f t="shared" si="5"/>
        <v>-4375</v>
      </c>
      <c r="I38" s="16">
        <f t="shared" si="6"/>
        <v>-1950</v>
      </c>
      <c r="J38" s="55">
        <f t="shared" si="10"/>
        <v>-2261</v>
      </c>
      <c r="K38" s="19">
        <f t="shared" si="8"/>
        <v>-1.9250744997871434</v>
      </c>
    </row>
    <row r="39" spans="1:11" ht="12.75">
      <c r="A39" s="10">
        <v>90800</v>
      </c>
      <c r="B39" s="19">
        <f t="shared" si="9"/>
        <v>3.7714285714285865</v>
      </c>
      <c r="C39" s="20">
        <f t="shared" si="0"/>
        <v>115316</v>
      </c>
      <c r="D39" s="11">
        <f t="shared" si="1"/>
        <v>70860.28</v>
      </c>
      <c r="E39" s="4">
        <f t="shared" si="2"/>
        <v>3.87785677636883</v>
      </c>
      <c r="F39" s="15">
        <f t="shared" si="3"/>
        <v>-0.21339406688872486</v>
      </c>
      <c r="G39" s="10">
        <f t="shared" si="4"/>
        <v>4191</v>
      </c>
      <c r="H39" s="11">
        <f t="shared" si="5"/>
        <v>-4375</v>
      </c>
      <c r="I39" s="16">
        <f t="shared" si="6"/>
        <v>-1950</v>
      </c>
      <c r="J39" s="55">
        <f t="shared" si="10"/>
        <v>-2134</v>
      </c>
      <c r="K39" s="19">
        <f t="shared" si="8"/>
        <v>-1.816943380161771</v>
      </c>
    </row>
    <row r="40" spans="1:11" ht="12.75">
      <c r="A40" s="10">
        <v>90900</v>
      </c>
      <c r="B40" s="19">
        <f t="shared" si="9"/>
        <v>3.885714285714286</v>
      </c>
      <c r="C40" s="20">
        <f t="shared" si="0"/>
        <v>115443</v>
      </c>
      <c r="D40" s="11">
        <f t="shared" si="1"/>
        <v>70921.69</v>
      </c>
      <c r="E40" s="4">
        <f t="shared" si="2"/>
        <v>3.967880964597242</v>
      </c>
      <c r="F40" s="15">
        <f t="shared" si="3"/>
        <v>-0.12691549990658757</v>
      </c>
      <c r="G40" s="10">
        <f t="shared" si="4"/>
        <v>4318</v>
      </c>
      <c r="H40" s="11">
        <f t="shared" si="5"/>
        <v>-4375</v>
      </c>
      <c r="I40" s="16">
        <f t="shared" si="6"/>
        <v>-1950</v>
      </c>
      <c r="J40" s="55">
        <f t="shared" si="10"/>
        <v>-2007</v>
      </c>
      <c r="K40" s="19">
        <f t="shared" si="8"/>
        <v>-1.7088122605363985</v>
      </c>
    </row>
    <row r="41" spans="1:11" ht="12.75">
      <c r="A41" s="10">
        <v>91000</v>
      </c>
      <c r="B41" s="19">
        <f t="shared" si="9"/>
        <v>4</v>
      </c>
      <c r="C41" s="20">
        <f t="shared" si="0"/>
        <v>115570</v>
      </c>
      <c r="D41" s="11">
        <f t="shared" si="1"/>
        <v>70983.1</v>
      </c>
      <c r="E41" s="4">
        <f t="shared" si="2"/>
        <v>4.057905152825626</v>
      </c>
      <c r="F41" s="15">
        <f t="shared" si="3"/>
        <v>-0.040436932924464486</v>
      </c>
      <c r="G41" s="10">
        <f t="shared" si="4"/>
        <v>4445</v>
      </c>
      <c r="H41" s="11">
        <f t="shared" si="5"/>
        <v>-4375</v>
      </c>
      <c r="I41" s="16">
        <f t="shared" si="6"/>
        <v>-1950</v>
      </c>
      <c r="J41" s="55">
        <f t="shared" si="10"/>
        <v>-1880</v>
      </c>
      <c r="K41" s="19">
        <f t="shared" si="8"/>
        <v>-1.600681140911026</v>
      </c>
    </row>
    <row r="42" spans="1:11" ht="12.75">
      <c r="A42" s="23">
        <v>91100</v>
      </c>
      <c r="B42" s="26">
        <f t="shared" si="9"/>
        <v>4.114285714285714</v>
      </c>
      <c r="C42" s="46">
        <f t="shared" si="0"/>
        <v>115697</v>
      </c>
      <c r="D42" s="25">
        <f t="shared" si="1"/>
        <v>71044.51</v>
      </c>
      <c r="E42" s="24">
        <f t="shared" si="2"/>
        <v>4.1479293410540095</v>
      </c>
      <c r="F42" s="27">
        <f t="shared" si="3"/>
        <v>0.0460416340576586</v>
      </c>
      <c r="G42" s="10">
        <f t="shared" si="4"/>
        <v>4572</v>
      </c>
      <c r="H42" s="11">
        <f t="shared" si="5"/>
        <v>-4375</v>
      </c>
      <c r="I42" s="16">
        <f t="shared" si="6"/>
        <v>-1950</v>
      </c>
      <c r="J42" s="55">
        <f t="shared" si="10"/>
        <v>-1753</v>
      </c>
      <c r="K42" s="19">
        <f t="shared" si="8"/>
        <v>-1.4925500212856535</v>
      </c>
    </row>
    <row r="43" spans="1:11" ht="12.75">
      <c r="A43" s="10">
        <v>91200</v>
      </c>
      <c r="B43" s="19">
        <f t="shared" si="9"/>
        <v>4.228571428571428</v>
      </c>
      <c r="C43" s="20">
        <f t="shared" si="0"/>
        <v>115824</v>
      </c>
      <c r="D43" s="11">
        <f t="shared" si="1"/>
        <v>71105.92</v>
      </c>
      <c r="E43" s="4">
        <f t="shared" si="2"/>
        <v>4.2379535292824215</v>
      </c>
      <c r="F43" s="15">
        <f t="shared" si="3"/>
        <v>0.1325202010397959</v>
      </c>
      <c r="G43" s="10">
        <f t="shared" si="4"/>
        <v>4699</v>
      </c>
      <c r="H43" s="11">
        <f t="shared" si="5"/>
        <v>-4375</v>
      </c>
      <c r="I43" s="16">
        <f t="shared" si="6"/>
        <v>-1950</v>
      </c>
      <c r="J43" s="55">
        <f t="shared" si="10"/>
        <v>-1626</v>
      </c>
      <c r="K43" s="19">
        <f t="shared" si="8"/>
        <v>-1.3844189016602808</v>
      </c>
    </row>
    <row r="44" spans="1:11" ht="12.75">
      <c r="A44" s="10">
        <v>91300</v>
      </c>
      <c r="B44" s="19">
        <f t="shared" si="9"/>
        <v>4.342857142857142</v>
      </c>
      <c r="C44" s="20">
        <f t="shared" si="0"/>
        <v>115951</v>
      </c>
      <c r="D44" s="11">
        <f t="shared" si="1"/>
        <v>71167.32999999999</v>
      </c>
      <c r="E44" s="4">
        <f t="shared" si="2"/>
        <v>4.327977717510791</v>
      </c>
      <c r="F44" s="15">
        <f t="shared" si="3"/>
        <v>0.21899876802190477</v>
      </c>
      <c r="G44" s="10">
        <f t="shared" si="4"/>
        <v>4826</v>
      </c>
      <c r="H44" s="11">
        <f t="shared" si="5"/>
        <v>-4375</v>
      </c>
      <c r="I44" s="16">
        <f t="shared" si="6"/>
        <v>-1950</v>
      </c>
      <c r="J44" s="55">
        <f t="shared" si="10"/>
        <v>-1499</v>
      </c>
      <c r="K44" s="19">
        <f t="shared" si="8"/>
        <v>-1.2762877820349083</v>
      </c>
    </row>
    <row r="45" spans="1:11" ht="12.75">
      <c r="A45" s="23">
        <v>91400</v>
      </c>
      <c r="B45" s="26">
        <f t="shared" si="9"/>
        <v>4.4571428571428555</v>
      </c>
      <c r="C45" s="46">
        <f t="shared" si="0"/>
        <v>116078</v>
      </c>
      <c r="D45" s="25">
        <f t="shared" si="1"/>
        <v>71228.73999999999</v>
      </c>
      <c r="E45" s="24">
        <f t="shared" si="2"/>
        <v>4.418001905739203</v>
      </c>
      <c r="F45" s="27">
        <f t="shared" si="3"/>
        <v>0.30547733500404206</v>
      </c>
      <c r="G45" s="10">
        <f t="shared" si="4"/>
        <v>4953</v>
      </c>
      <c r="H45" s="11">
        <f t="shared" si="5"/>
        <v>-4375</v>
      </c>
      <c r="I45" s="16">
        <f t="shared" si="6"/>
        <v>-1950</v>
      </c>
      <c r="J45" s="55">
        <f t="shared" si="10"/>
        <v>-1372</v>
      </c>
      <c r="K45" s="19">
        <f t="shared" si="8"/>
        <v>-1.1681566624095359</v>
      </c>
    </row>
    <row r="46" spans="1:11" ht="12.75">
      <c r="A46" s="10">
        <v>91500</v>
      </c>
      <c r="B46" s="19">
        <f t="shared" si="9"/>
        <v>4.571428571428584</v>
      </c>
      <c r="C46" s="20">
        <f t="shared" si="0"/>
        <v>116205</v>
      </c>
      <c r="D46" s="11">
        <f t="shared" si="1"/>
        <v>71290.15</v>
      </c>
      <c r="E46" s="4">
        <f t="shared" si="2"/>
        <v>4.508026093967587</v>
      </c>
      <c r="F46" s="15">
        <f t="shared" si="3"/>
        <v>0.39195590198616514</v>
      </c>
      <c r="G46" s="10">
        <f t="shared" si="4"/>
        <v>5080</v>
      </c>
      <c r="H46" s="11">
        <f t="shared" si="5"/>
        <v>-4375</v>
      </c>
      <c r="I46" s="16">
        <f t="shared" si="6"/>
        <v>-1950</v>
      </c>
      <c r="J46" s="55">
        <f t="shared" si="10"/>
        <v>-1245</v>
      </c>
      <c r="K46" s="19">
        <f t="shared" si="8"/>
        <v>-1.0600255427841634</v>
      </c>
    </row>
    <row r="47" spans="1:11" ht="12.75">
      <c r="A47" s="10">
        <v>91600</v>
      </c>
      <c r="B47" s="19">
        <f t="shared" si="9"/>
        <v>4.6857142857142975</v>
      </c>
      <c r="C47" s="20">
        <f t="shared" si="0"/>
        <v>116332</v>
      </c>
      <c r="D47" s="11">
        <f t="shared" si="1"/>
        <v>71351.56</v>
      </c>
      <c r="E47" s="4">
        <f t="shared" si="2"/>
        <v>4.598050282195999</v>
      </c>
      <c r="F47" s="15">
        <f t="shared" si="3"/>
        <v>0.47843446896830244</v>
      </c>
      <c r="G47" s="10">
        <f t="shared" si="4"/>
        <v>5207</v>
      </c>
      <c r="H47" s="11">
        <f t="shared" si="5"/>
        <v>-4375</v>
      </c>
      <c r="I47" s="16">
        <f t="shared" si="6"/>
        <v>-1950</v>
      </c>
      <c r="J47" s="55">
        <f t="shared" si="10"/>
        <v>-1118</v>
      </c>
      <c r="K47" s="19">
        <f t="shared" si="8"/>
        <v>-0.951894423158791</v>
      </c>
    </row>
    <row r="48" spans="1:11" ht="12.75">
      <c r="A48" s="10">
        <v>91700</v>
      </c>
      <c r="B48" s="19">
        <f t="shared" si="9"/>
        <v>4.800000000000011</v>
      </c>
      <c r="C48" s="10">
        <f t="shared" si="0"/>
        <v>116459</v>
      </c>
      <c r="D48" s="11">
        <f t="shared" si="1"/>
        <v>71412.97</v>
      </c>
      <c r="E48" s="4">
        <f t="shared" si="2"/>
        <v>4.688074470424382</v>
      </c>
      <c r="F48" s="15">
        <f t="shared" si="3"/>
        <v>0.5649130359504255</v>
      </c>
      <c r="G48" s="10">
        <f t="shared" si="4"/>
        <v>5334</v>
      </c>
      <c r="H48" s="11">
        <f t="shared" si="5"/>
        <v>-4375</v>
      </c>
      <c r="I48" s="16">
        <f t="shared" si="6"/>
        <v>-1950</v>
      </c>
      <c r="J48" s="55">
        <f t="shared" si="10"/>
        <v>-991</v>
      </c>
      <c r="K48" s="19">
        <f t="shared" si="8"/>
        <v>-0.8437633035334186</v>
      </c>
    </row>
    <row r="49" spans="1:11" ht="12.75">
      <c r="A49" s="10">
        <v>91800</v>
      </c>
      <c r="B49" s="19">
        <f t="shared" si="9"/>
        <v>4.914285714285711</v>
      </c>
      <c r="C49" s="10">
        <f t="shared" si="0"/>
        <v>116586</v>
      </c>
      <c r="D49" s="11">
        <f t="shared" si="1"/>
        <v>71474.38</v>
      </c>
      <c r="E49" s="4">
        <f t="shared" si="2"/>
        <v>4.7780986586527945</v>
      </c>
      <c r="F49" s="15">
        <f t="shared" si="3"/>
        <v>0.6513916029325628</v>
      </c>
      <c r="G49" s="10">
        <f t="shared" si="4"/>
        <v>5461</v>
      </c>
      <c r="H49" s="11">
        <f t="shared" si="5"/>
        <v>-4375</v>
      </c>
      <c r="I49" s="16">
        <f t="shared" si="6"/>
        <v>-1950</v>
      </c>
      <c r="J49" s="55">
        <f t="shared" si="10"/>
        <v>-864</v>
      </c>
      <c r="K49" s="19">
        <f t="shared" si="8"/>
        <v>-0.735632183908046</v>
      </c>
    </row>
    <row r="50" spans="1:11" ht="12.75">
      <c r="A50" s="10">
        <v>91900</v>
      </c>
      <c r="B50" s="19">
        <f t="shared" si="9"/>
        <v>5.028571428571425</v>
      </c>
      <c r="C50" s="10">
        <f t="shared" si="0"/>
        <v>116713</v>
      </c>
      <c r="D50" s="11">
        <f t="shared" si="1"/>
        <v>71535.79</v>
      </c>
      <c r="E50" s="4">
        <f t="shared" si="2"/>
        <v>4.868122846881178</v>
      </c>
      <c r="F50" s="15">
        <f t="shared" si="3"/>
        <v>0.7378701699146859</v>
      </c>
      <c r="G50" s="10">
        <f t="shared" si="4"/>
        <v>5588</v>
      </c>
      <c r="H50" s="11">
        <f t="shared" si="5"/>
        <v>-4375</v>
      </c>
      <c r="I50" s="16">
        <f t="shared" si="6"/>
        <v>-1950</v>
      </c>
      <c r="J50" s="55">
        <f t="shared" si="10"/>
        <v>-737</v>
      </c>
      <c r="K50" s="19">
        <f t="shared" si="8"/>
        <v>-0.6275010642826735</v>
      </c>
    </row>
    <row r="51" spans="1:11" ht="12.75">
      <c r="A51" s="10">
        <v>92000</v>
      </c>
      <c r="B51" s="19">
        <f t="shared" si="9"/>
        <v>5.142857142857139</v>
      </c>
      <c r="C51" s="10">
        <f t="shared" si="0"/>
        <v>116840</v>
      </c>
      <c r="D51" s="11">
        <f t="shared" si="1"/>
        <v>71597.2</v>
      </c>
      <c r="E51" s="4">
        <f t="shared" si="2"/>
        <v>4.958147035109576</v>
      </c>
      <c r="F51" s="15">
        <f t="shared" si="3"/>
        <v>0.824348736896809</v>
      </c>
      <c r="G51" s="10">
        <f t="shared" si="4"/>
        <v>5715</v>
      </c>
      <c r="H51" s="11">
        <f t="shared" si="5"/>
        <v>-4375</v>
      </c>
      <c r="I51" s="16">
        <f t="shared" si="6"/>
        <v>-1950</v>
      </c>
      <c r="J51" s="55">
        <f t="shared" si="10"/>
        <v>-610</v>
      </c>
      <c r="K51" s="19">
        <f t="shared" si="8"/>
        <v>-0.519369944657301</v>
      </c>
    </row>
    <row r="52" spans="1:11" ht="12.75">
      <c r="A52" s="10">
        <v>92100</v>
      </c>
      <c r="B52" s="19">
        <f t="shared" si="9"/>
        <v>5.257142857142853</v>
      </c>
      <c r="C52" s="10">
        <f t="shared" si="0"/>
        <v>116967</v>
      </c>
      <c r="D52" s="11">
        <f t="shared" si="1"/>
        <v>71658.60999999999</v>
      </c>
      <c r="E52" s="4">
        <f t="shared" si="2"/>
        <v>5.04817122333796</v>
      </c>
      <c r="F52" s="15">
        <f t="shared" si="3"/>
        <v>0.9108273038789321</v>
      </c>
      <c r="G52" s="10">
        <f t="shared" si="4"/>
        <v>5842</v>
      </c>
      <c r="H52" s="11">
        <f t="shared" si="5"/>
        <v>-4375</v>
      </c>
      <c r="I52" s="16">
        <f t="shared" si="6"/>
        <v>-1950</v>
      </c>
      <c r="J52" s="55">
        <f t="shared" si="10"/>
        <v>-483</v>
      </c>
      <c r="K52" s="19">
        <f t="shared" si="8"/>
        <v>-0.4112388250319285</v>
      </c>
    </row>
    <row r="53" spans="1:11" ht="12.75">
      <c r="A53" s="10">
        <v>92200</v>
      </c>
      <c r="B53" s="19">
        <f t="shared" si="9"/>
        <v>5.371428571428567</v>
      </c>
      <c r="C53" s="10">
        <f t="shared" si="0"/>
        <v>117094</v>
      </c>
      <c r="D53" s="11">
        <f t="shared" si="1"/>
        <v>71720.01999999999</v>
      </c>
      <c r="E53" s="4">
        <f t="shared" si="2"/>
        <v>5.138195411566343</v>
      </c>
      <c r="F53" s="15">
        <f t="shared" si="3"/>
        <v>0.9973058708610409</v>
      </c>
      <c r="G53" s="10">
        <f t="shared" si="4"/>
        <v>5969</v>
      </c>
      <c r="H53" s="11">
        <f t="shared" si="5"/>
        <v>-4375</v>
      </c>
      <c r="I53" s="16">
        <f t="shared" si="6"/>
        <v>-1950</v>
      </c>
      <c r="J53" s="55">
        <f t="shared" si="10"/>
        <v>-356</v>
      </c>
      <c r="K53" s="19">
        <f t="shared" si="8"/>
        <v>-0.30310770540655596</v>
      </c>
    </row>
    <row r="54" spans="1:11" ht="12.75">
      <c r="A54" s="10">
        <v>92300</v>
      </c>
      <c r="B54" s="19">
        <f t="shared" si="9"/>
        <v>5.485714285714295</v>
      </c>
      <c r="C54" s="10">
        <f t="shared" si="0"/>
        <v>117221</v>
      </c>
      <c r="D54" s="11">
        <f t="shared" si="1"/>
        <v>71781.43</v>
      </c>
      <c r="E54" s="4">
        <f t="shared" si="2"/>
        <v>5.228219599794755</v>
      </c>
      <c r="F54" s="15">
        <f t="shared" si="3"/>
        <v>1.0837844378431924</v>
      </c>
      <c r="G54" s="10">
        <f t="shared" si="4"/>
        <v>6096</v>
      </c>
      <c r="H54" s="11">
        <f t="shared" si="5"/>
        <v>-4375</v>
      </c>
      <c r="I54" s="16">
        <f t="shared" si="6"/>
        <v>-1950</v>
      </c>
      <c r="J54" s="55">
        <f t="shared" si="10"/>
        <v>-229</v>
      </c>
      <c r="K54" s="19">
        <f t="shared" si="8"/>
        <v>-0.1949765857811835</v>
      </c>
    </row>
    <row r="55" spans="1:11" ht="12.75">
      <c r="A55" s="10">
        <v>92400</v>
      </c>
      <c r="B55" s="19">
        <f t="shared" si="9"/>
        <v>5.6000000000000085</v>
      </c>
      <c r="C55" s="10">
        <f t="shared" si="0"/>
        <v>117348</v>
      </c>
      <c r="D55" s="11">
        <f t="shared" si="1"/>
        <v>71842.84</v>
      </c>
      <c r="E55" s="4">
        <f t="shared" si="2"/>
        <v>5.318243788023153</v>
      </c>
      <c r="F55" s="15">
        <f t="shared" si="3"/>
        <v>1.1702630048253155</v>
      </c>
      <c r="G55" s="10">
        <f t="shared" si="4"/>
        <v>6223</v>
      </c>
      <c r="H55" s="11">
        <f t="shared" si="5"/>
        <v>-4375</v>
      </c>
      <c r="I55" s="16">
        <f t="shared" si="6"/>
        <v>-1950</v>
      </c>
      <c r="J55" s="55">
        <f t="shared" si="10"/>
        <v>-102</v>
      </c>
      <c r="K55" s="19">
        <f t="shared" si="8"/>
        <v>-0.08684546615581099</v>
      </c>
    </row>
    <row r="56" spans="1:11" ht="12.75">
      <c r="A56" s="10">
        <v>92500</v>
      </c>
      <c r="B56" s="19">
        <f t="shared" si="9"/>
        <v>5.714285714285722</v>
      </c>
      <c r="C56" s="10">
        <f t="shared" si="0"/>
        <v>117475</v>
      </c>
      <c r="D56" s="11">
        <f t="shared" si="1"/>
        <v>71904.25</v>
      </c>
      <c r="E56" s="4">
        <f t="shared" si="2"/>
        <v>5.408267976251551</v>
      </c>
      <c r="F56" s="15">
        <f t="shared" si="3"/>
        <v>1.2567415718074528</v>
      </c>
      <c r="G56" s="10">
        <f t="shared" si="4"/>
        <v>6350</v>
      </c>
      <c r="H56" s="11">
        <f t="shared" si="5"/>
        <v>-4375</v>
      </c>
      <c r="I56" s="16">
        <f t="shared" si="6"/>
        <v>-1950</v>
      </c>
      <c r="J56" s="55">
        <f t="shared" si="10"/>
        <v>25</v>
      </c>
      <c r="K56" s="19">
        <f t="shared" si="8"/>
        <v>0.021285653469561516</v>
      </c>
    </row>
    <row r="57" spans="1:11" ht="12.75">
      <c r="A57" s="10">
        <v>92600</v>
      </c>
      <c r="B57" s="19">
        <f t="shared" si="9"/>
        <v>5.828571428571422</v>
      </c>
      <c r="C57" s="10">
        <f t="shared" si="0"/>
        <v>117602</v>
      </c>
      <c r="D57" s="11">
        <f t="shared" si="1"/>
        <v>71965.66</v>
      </c>
      <c r="E57" s="4">
        <f t="shared" si="2"/>
        <v>5.498292164479963</v>
      </c>
      <c r="F57" s="15">
        <f t="shared" si="3"/>
        <v>1.3432201387896043</v>
      </c>
      <c r="G57" s="10">
        <f t="shared" si="4"/>
        <v>6477</v>
      </c>
      <c r="H57" s="11">
        <f t="shared" si="5"/>
        <v>-4375</v>
      </c>
      <c r="I57" s="16">
        <f t="shared" si="6"/>
        <v>-1950</v>
      </c>
      <c r="J57" s="55">
        <f t="shared" si="10"/>
        <v>152</v>
      </c>
      <c r="K57" s="19">
        <f t="shared" si="8"/>
        <v>0.12941677309493402</v>
      </c>
    </row>
    <row r="58" spans="1:11" ht="12.75">
      <c r="A58" s="10">
        <v>92700</v>
      </c>
      <c r="B58" s="19">
        <f t="shared" si="9"/>
        <v>5.942857142857136</v>
      </c>
      <c r="C58" s="10">
        <f t="shared" si="0"/>
        <v>117729</v>
      </c>
      <c r="D58" s="11">
        <f t="shared" si="1"/>
        <v>72027.07</v>
      </c>
      <c r="E58" s="4">
        <f t="shared" si="2"/>
        <v>5.588316352708361</v>
      </c>
      <c r="F58" s="15">
        <f t="shared" si="3"/>
        <v>1.4296987057717274</v>
      </c>
      <c r="G58" s="10">
        <f t="shared" si="4"/>
        <v>6604</v>
      </c>
      <c r="H58" s="11">
        <f t="shared" si="5"/>
        <v>-4375</v>
      </c>
      <c r="I58" s="16">
        <f t="shared" si="6"/>
        <v>-1950</v>
      </c>
      <c r="J58" s="55">
        <f t="shared" si="10"/>
        <v>279</v>
      </c>
      <c r="K58" s="19">
        <f t="shared" si="8"/>
        <v>0.23754789272030652</v>
      </c>
    </row>
    <row r="59" spans="1:11" ht="12.75">
      <c r="A59" s="10">
        <v>92800</v>
      </c>
      <c r="B59" s="43">
        <f t="shared" si="9"/>
        <v>6.05714285714285</v>
      </c>
      <c r="C59" s="35">
        <f t="shared" si="0"/>
        <v>117856</v>
      </c>
      <c r="D59" s="31">
        <f t="shared" si="1"/>
        <v>72088.48</v>
      </c>
      <c r="E59" s="30">
        <f t="shared" si="2"/>
        <v>5.678340540936745</v>
      </c>
      <c r="F59" s="32">
        <f t="shared" si="3"/>
        <v>1.5161772727538505</v>
      </c>
      <c r="G59" s="10">
        <f t="shared" si="4"/>
        <v>6731</v>
      </c>
      <c r="H59" s="11">
        <f t="shared" si="5"/>
        <v>-4375</v>
      </c>
      <c r="I59" s="16">
        <f t="shared" si="6"/>
        <v>-1950</v>
      </c>
      <c r="J59" s="55">
        <f t="shared" si="10"/>
        <v>406</v>
      </c>
      <c r="K59" s="19">
        <f t="shared" si="8"/>
        <v>0.34567901234567905</v>
      </c>
    </row>
    <row r="60" spans="1:11" ht="12.75">
      <c r="A60" s="10">
        <v>92900</v>
      </c>
      <c r="B60" s="19">
        <f t="shared" si="9"/>
        <v>6.171428571428564</v>
      </c>
      <c r="C60" s="10">
        <f t="shared" si="0"/>
        <v>117983</v>
      </c>
      <c r="D60" s="11">
        <f t="shared" si="1"/>
        <v>72149.89</v>
      </c>
      <c r="E60" s="4">
        <f t="shared" si="2"/>
        <v>5.768364729165128</v>
      </c>
      <c r="F60" s="15">
        <f t="shared" si="3"/>
        <v>1.6026558397359594</v>
      </c>
      <c r="G60" s="10">
        <f t="shared" si="4"/>
        <v>6858</v>
      </c>
      <c r="H60" s="11">
        <f t="shared" si="5"/>
        <v>-4375</v>
      </c>
      <c r="I60" s="16">
        <f t="shared" si="6"/>
        <v>-1950</v>
      </c>
      <c r="J60" s="55">
        <f t="shared" si="10"/>
        <v>533</v>
      </c>
      <c r="K60" s="19">
        <f t="shared" si="8"/>
        <v>0.4538101319710515</v>
      </c>
    </row>
    <row r="61" spans="1:11" ht="12.75">
      <c r="A61" s="10">
        <v>93000</v>
      </c>
      <c r="B61" s="19">
        <f t="shared" si="9"/>
        <v>6.285714285714292</v>
      </c>
      <c r="C61" s="20">
        <f t="shared" si="0"/>
        <v>118110</v>
      </c>
      <c r="D61" s="11">
        <f t="shared" si="1"/>
        <v>72211.29999999999</v>
      </c>
      <c r="E61" s="4">
        <f t="shared" si="2"/>
        <v>5.858388917393526</v>
      </c>
      <c r="F61" s="15">
        <f t="shared" si="3"/>
        <v>1.6891344067180967</v>
      </c>
      <c r="G61" s="10">
        <f t="shared" si="4"/>
        <v>6985</v>
      </c>
      <c r="H61" s="11">
        <f t="shared" si="5"/>
        <v>-4375</v>
      </c>
      <c r="I61" s="16">
        <f t="shared" si="6"/>
        <v>-1950</v>
      </c>
      <c r="J61" s="55">
        <f t="shared" si="10"/>
        <v>660</v>
      </c>
      <c r="K61" s="19">
        <f t="shared" si="8"/>
        <v>0.5619412515964239</v>
      </c>
    </row>
    <row r="62" spans="1:11" ht="12.75">
      <c r="A62" s="20">
        <v>93100</v>
      </c>
      <c r="B62" s="15">
        <f t="shared" si="9"/>
        <v>6.400000000000006</v>
      </c>
      <c r="C62" s="20">
        <f t="shared" si="0"/>
        <v>118237</v>
      </c>
      <c r="D62" s="16">
        <f t="shared" si="1"/>
        <v>72272.70999999999</v>
      </c>
      <c r="E62" s="4">
        <f t="shared" si="2"/>
        <v>5.94841310562191</v>
      </c>
      <c r="F62" s="15">
        <f t="shared" si="3"/>
        <v>1.7756129737002055</v>
      </c>
      <c r="G62" s="10">
        <f t="shared" si="4"/>
        <v>7112</v>
      </c>
      <c r="H62" s="11">
        <f t="shared" si="5"/>
        <v>-4375</v>
      </c>
      <c r="I62" s="16">
        <f t="shared" si="6"/>
        <v>-1950</v>
      </c>
      <c r="J62" s="55">
        <f t="shared" si="10"/>
        <v>787</v>
      </c>
      <c r="K62" s="19">
        <f t="shared" si="8"/>
        <v>0.6700723712217965</v>
      </c>
    </row>
    <row r="63" spans="1:11" ht="12.75">
      <c r="A63" s="20">
        <v>93200</v>
      </c>
      <c r="B63" s="15">
        <f t="shared" si="9"/>
        <v>6.51428571428572</v>
      </c>
      <c r="C63" s="20">
        <f t="shared" si="0"/>
        <v>118364</v>
      </c>
      <c r="D63" s="16">
        <f t="shared" si="1"/>
        <v>72334.12</v>
      </c>
      <c r="E63" s="4">
        <f t="shared" si="2"/>
        <v>6.038437293850322</v>
      </c>
      <c r="F63" s="15">
        <f t="shared" si="3"/>
        <v>1.862091540682357</v>
      </c>
      <c r="G63" s="10">
        <f t="shared" si="4"/>
        <v>7239</v>
      </c>
      <c r="H63" s="11">
        <f t="shared" si="5"/>
        <v>-4375</v>
      </c>
      <c r="I63" s="16">
        <f t="shared" si="6"/>
        <v>-1950</v>
      </c>
      <c r="J63" s="55">
        <f t="shared" si="10"/>
        <v>914</v>
      </c>
      <c r="K63" s="19">
        <f t="shared" si="8"/>
        <v>0.778203490847169</v>
      </c>
    </row>
    <row r="64" spans="1:11" ht="12.75">
      <c r="A64" s="20">
        <v>93300</v>
      </c>
      <c r="B64" s="15">
        <f t="shared" si="9"/>
        <v>6.628571428571433</v>
      </c>
      <c r="C64" s="20">
        <f t="shared" si="0"/>
        <v>118491</v>
      </c>
      <c r="D64" s="16">
        <f t="shared" si="1"/>
        <v>72395.53</v>
      </c>
      <c r="E64" s="4">
        <f t="shared" si="2"/>
        <v>6.128461482078734</v>
      </c>
      <c r="F64" s="15">
        <f t="shared" si="3"/>
        <v>1.9485701076644943</v>
      </c>
      <c r="G64" s="10">
        <f t="shared" si="4"/>
        <v>7366</v>
      </c>
      <c r="H64" s="11">
        <f t="shared" si="5"/>
        <v>-4375</v>
      </c>
      <c r="I64" s="16">
        <f t="shared" si="6"/>
        <v>-1950</v>
      </c>
      <c r="J64" s="55">
        <f t="shared" si="10"/>
        <v>1041</v>
      </c>
      <c r="K64" s="19">
        <f t="shared" si="8"/>
        <v>0.8863346104725415</v>
      </c>
    </row>
    <row r="65" spans="1:11" ht="12.75">
      <c r="A65" s="20">
        <v>93400</v>
      </c>
      <c r="B65" s="15">
        <f t="shared" si="9"/>
        <v>6.742857142857133</v>
      </c>
      <c r="C65" s="20">
        <f t="shared" si="0"/>
        <v>118618</v>
      </c>
      <c r="D65" s="16">
        <f t="shared" si="1"/>
        <v>72456.94</v>
      </c>
      <c r="E65" s="4">
        <f t="shared" si="2"/>
        <v>6.218485670307118</v>
      </c>
      <c r="F65" s="15">
        <f t="shared" si="3"/>
        <v>2.0350486746466174</v>
      </c>
      <c r="G65" s="10">
        <f t="shared" si="4"/>
        <v>7493</v>
      </c>
      <c r="H65" s="11">
        <f t="shared" si="5"/>
        <v>-4375</v>
      </c>
      <c r="I65" s="16">
        <f t="shared" si="6"/>
        <v>-1950</v>
      </c>
      <c r="J65" s="55">
        <f t="shared" si="10"/>
        <v>1168</v>
      </c>
      <c r="K65" s="19">
        <f t="shared" si="8"/>
        <v>0.9944657300979141</v>
      </c>
    </row>
    <row r="66" spans="1:11" ht="12.75">
      <c r="A66" s="20">
        <v>93500</v>
      </c>
      <c r="B66" s="15">
        <f t="shared" si="9"/>
        <v>6.857142857142847</v>
      </c>
      <c r="C66" s="20">
        <f t="shared" si="0"/>
        <v>118745</v>
      </c>
      <c r="D66" s="16">
        <f t="shared" si="1"/>
        <v>72518.35</v>
      </c>
      <c r="E66" s="4">
        <f t="shared" si="2"/>
        <v>6.30850985853553</v>
      </c>
      <c r="F66" s="15">
        <f t="shared" si="3"/>
        <v>2.1215272416287547</v>
      </c>
      <c r="G66" s="10">
        <f t="shared" si="4"/>
        <v>7620</v>
      </c>
      <c r="H66" s="11">
        <f t="shared" si="5"/>
        <v>-4375</v>
      </c>
      <c r="I66" s="16">
        <f t="shared" si="6"/>
        <v>-1950</v>
      </c>
      <c r="J66" s="55">
        <f t="shared" si="10"/>
        <v>1295</v>
      </c>
      <c r="K66" s="19">
        <f t="shared" si="8"/>
        <v>1.1025968497232865</v>
      </c>
    </row>
    <row r="67" spans="1:11" ht="12.75">
      <c r="A67" s="20">
        <v>93600</v>
      </c>
      <c r="B67" s="15">
        <f t="shared" si="9"/>
        <v>6.971428571428561</v>
      </c>
      <c r="C67" s="20">
        <f t="shared" si="0"/>
        <v>118872</v>
      </c>
      <c r="D67" s="16">
        <f t="shared" si="1"/>
        <v>72579.76</v>
      </c>
      <c r="E67" s="4">
        <f t="shared" si="2"/>
        <v>6.398534046763899</v>
      </c>
      <c r="F67" s="15">
        <f t="shared" si="3"/>
        <v>2.2080058086108636</v>
      </c>
      <c r="G67" s="10">
        <f t="shared" si="4"/>
        <v>7747</v>
      </c>
      <c r="H67" s="11">
        <f t="shared" si="5"/>
        <v>-4375</v>
      </c>
      <c r="I67" s="16">
        <f t="shared" si="6"/>
        <v>-1950</v>
      </c>
      <c r="J67" s="55">
        <f t="shared" si="10"/>
        <v>1422</v>
      </c>
      <c r="K67" s="19">
        <f t="shared" si="8"/>
        <v>1.210727969348659</v>
      </c>
    </row>
    <row r="68" spans="1:11" ht="12.75">
      <c r="A68" s="20">
        <v>93700</v>
      </c>
      <c r="B68" s="15">
        <f t="shared" si="9"/>
        <v>7.085714285714289</v>
      </c>
      <c r="C68" s="20">
        <f t="shared" si="0"/>
        <v>118999</v>
      </c>
      <c r="D68" s="16">
        <f t="shared" si="1"/>
        <v>72641.17</v>
      </c>
      <c r="E68" s="4">
        <f t="shared" si="2"/>
        <v>6.488558234992297</v>
      </c>
      <c r="F68" s="15">
        <f t="shared" si="3"/>
        <v>2.2944843755929867</v>
      </c>
      <c r="G68" s="10">
        <f t="shared" si="4"/>
        <v>7874</v>
      </c>
      <c r="H68" s="11">
        <f t="shared" si="5"/>
        <v>-4375</v>
      </c>
      <c r="I68" s="16">
        <f t="shared" si="6"/>
        <v>-1950</v>
      </c>
      <c r="J68" s="55">
        <f t="shared" si="10"/>
        <v>1549</v>
      </c>
      <c r="K68" s="19">
        <f t="shared" si="8"/>
        <v>1.3188590889740315</v>
      </c>
    </row>
    <row r="69" spans="1:11" ht="12.75">
      <c r="A69" s="20">
        <v>93800</v>
      </c>
      <c r="B69" s="15">
        <f t="shared" si="9"/>
        <v>7.200000000000003</v>
      </c>
      <c r="C69" s="20">
        <f t="shared" si="0"/>
        <v>119126</v>
      </c>
      <c r="D69" s="16">
        <f t="shared" si="1"/>
        <v>72702.57999999999</v>
      </c>
      <c r="E69" s="4">
        <f t="shared" si="2"/>
        <v>6.578582423220695</v>
      </c>
      <c r="F69" s="15">
        <f t="shared" si="3"/>
        <v>2.380962942575124</v>
      </c>
      <c r="G69" s="10">
        <f t="shared" si="4"/>
        <v>8001</v>
      </c>
      <c r="H69" s="11">
        <f t="shared" si="5"/>
        <v>-4375</v>
      </c>
      <c r="I69" s="16">
        <f t="shared" si="6"/>
        <v>-1950</v>
      </c>
      <c r="J69" s="55">
        <f t="shared" si="10"/>
        <v>1676</v>
      </c>
      <c r="K69" s="19">
        <f t="shared" si="8"/>
        <v>1.426990208599404</v>
      </c>
    </row>
    <row r="70" spans="1:11" ht="12.75">
      <c r="A70" s="20">
        <v>93900</v>
      </c>
      <c r="B70" s="15">
        <f t="shared" si="9"/>
        <v>7.314285714285717</v>
      </c>
      <c r="C70" s="20">
        <f t="shared" si="0"/>
        <v>119253</v>
      </c>
      <c r="D70" s="16">
        <f t="shared" si="1"/>
        <v>72763.98999999999</v>
      </c>
      <c r="E70" s="4">
        <f t="shared" si="2"/>
        <v>6.6686066114490785</v>
      </c>
      <c r="F70" s="15">
        <f t="shared" si="3"/>
        <v>2.467441509557233</v>
      </c>
      <c r="G70" s="10">
        <f t="shared" si="4"/>
        <v>8128</v>
      </c>
      <c r="H70" s="11">
        <f t="shared" si="5"/>
        <v>-4375</v>
      </c>
      <c r="I70" s="16">
        <f t="shared" si="6"/>
        <v>-1950</v>
      </c>
      <c r="J70" s="55">
        <f t="shared" si="10"/>
        <v>1803</v>
      </c>
      <c r="K70" s="19">
        <f t="shared" si="8"/>
        <v>1.5351213282247766</v>
      </c>
    </row>
    <row r="71" spans="1:11" ht="12.75">
      <c r="A71" s="20">
        <v>94000</v>
      </c>
      <c r="B71" s="15">
        <f t="shared" si="9"/>
        <v>7.428571428571431</v>
      </c>
      <c r="C71" s="20">
        <f t="shared" si="0"/>
        <v>119380</v>
      </c>
      <c r="D71" s="16">
        <f t="shared" si="1"/>
        <v>72825.4</v>
      </c>
      <c r="E71" s="4">
        <f t="shared" si="2"/>
        <v>6.758630799677491</v>
      </c>
      <c r="F71" s="15">
        <f t="shared" si="3"/>
        <v>2.5539200765393844</v>
      </c>
      <c r="G71" s="10">
        <f aca="true" t="shared" si="11" ref="G71:G107">(A71-87500)*1.27</f>
        <v>8255</v>
      </c>
      <c r="H71" s="11">
        <f aca="true" t="shared" si="12" ref="H71:H107">87500*(-0.05)</f>
        <v>-4375</v>
      </c>
      <c r="I71" s="16">
        <f aca="true" t="shared" si="13" ref="I71:I107">-1950</f>
        <v>-1950</v>
      </c>
      <c r="J71" s="55">
        <f t="shared" si="10"/>
        <v>1930</v>
      </c>
      <c r="K71" s="19">
        <f aca="true" t="shared" si="14" ref="K71:K107">(J71/(87500*1.32+1950))*100</f>
        <v>1.643252447850149</v>
      </c>
    </row>
    <row r="72" spans="1:11" ht="12.75">
      <c r="A72" s="20">
        <v>94100</v>
      </c>
      <c r="B72" s="15">
        <f t="shared" si="9"/>
        <v>7.5428571428571445</v>
      </c>
      <c r="C72" s="20">
        <f t="shared" si="0"/>
        <v>119507</v>
      </c>
      <c r="D72" s="16">
        <f t="shared" si="1"/>
        <v>72886.81</v>
      </c>
      <c r="E72" s="4">
        <f t="shared" si="2"/>
        <v>6.848654987905874</v>
      </c>
      <c r="F72" s="15">
        <f t="shared" si="3"/>
        <v>2.6403986435215074</v>
      </c>
      <c r="G72" s="10">
        <f t="shared" si="11"/>
        <v>8382</v>
      </c>
      <c r="H72" s="11">
        <f t="shared" si="12"/>
        <v>-4375</v>
      </c>
      <c r="I72" s="16">
        <f t="shared" si="13"/>
        <v>-1950</v>
      </c>
      <c r="J72" s="55">
        <f t="shared" si="10"/>
        <v>2057</v>
      </c>
      <c r="K72" s="19">
        <f t="shared" si="14"/>
        <v>1.7513835674755216</v>
      </c>
    </row>
    <row r="73" spans="1:11" ht="12.75">
      <c r="A73" s="20">
        <v>94200</v>
      </c>
      <c r="B73" s="15">
        <f t="shared" si="9"/>
        <v>7.657142857142844</v>
      </c>
      <c r="C73" s="20">
        <f t="shared" si="0"/>
        <v>119634</v>
      </c>
      <c r="D73" s="16">
        <f t="shared" si="1"/>
        <v>72948.22</v>
      </c>
      <c r="E73" s="4">
        <f t="shared" si="2"/>
        <v>6.938679176134286</v>
      </c>
      <c r="F73" s="15">
        <f t="shared" si="3"/>
        <v>2.7268772105036447</v>
      </c>
      <c r="G73" s="10">
        <f t="shared" si="11"/>
        <v>8509</v>
      </c>
      <c r="H73" s="11">
        <f t="shared" si="12"/>
        <v>-4375</v>
      </c>
      <c r="I73" s="16">
        <f t="shared" si="13"/>
        <v>-1950</v>
      </c>
      <c r="J73" s="55">
        <f t="shared" si="10"/>
        <v>2184</v>
      </c>
      <c r="K73" s="19">
        <f t="shared" si="14"/>
        <v>1.8595146871008938</v>
      </c>
    </row>
    <row r="74" spans="1:11" ht="12.75">
      <c r="A74" s="20">
        <v>94300</v>
      </c>
      <c r="B74" s="15">
        <f t="shared" si="9"/>
        <v>7.771428571428558</v>
      </c>
      <c r="C74" s="20">
        <f t="shared" si="0"/>
        <v>119761</v>
      </c>
      <c r="D74" s="16">
        <f t="shared" si="1"/>
        <v>73009.63</v>
      </c>
      <c r="E74" s="4">
        <f t="shared" si="2"/>
        <v>7.02870336436267</v>
      </c>
      <c r="F74" s="15">
        <f t="shared" si="3"/>
        <v>2.813355777485768</v>
      </c>
      <c r="G74" s="10">
        <f t="shared" si="11"/>
        <v>8636</v>
      </c>
      <c r="H74" s="11">
        <f t="shared" si="12"/>
        <v>-4375</v>
      </c>
      <c r="I74" s="16">
        <f t="shared" si="13"/>
        <v>-1950</v>
      </c>
      <c r="J74" s="55">
        <f t="shared" si="10"/>
        <v>2311</v>
      </c>
      <c r="K74" s="19">
        <f t="shared" si="14"/>
        <v>1.9676458067262665</v>
      </c>
    </row>
    <row r="75" spans="1:11" ht="12.75">
      <c r="A75" s="20">
        <v>94400</v>
      </c>
      <c r="B75" s="15">
        <f t="shared" si="9"/>
        <v>7.8857142857143</v>
      </c>
      <c r="C75" s="20">
        <f t="shared" si="0"/>
        <v>119888</v>
      </c>
      <c r="D75" s="16">
        <f t="shared" si="1"/>
        <v>73071.04</v>
      </c>
      <c r="E75" s="4">
        <f t="shared" si="2"/>
        <v>7.118727552591068</v>
      </c>
      <c r="F75" s="15">
        <f t="shared" si="3"/>
        <v>2.899834344467891</v>
      </c>
      <c r="G75" s="10">
        <f t="shared" si="11"/>
        <v>8763</v>
      </c>
      <c r="H75" s="11">
        <f t="shared" si="12"/>
        <v>-4375</v>
      </c>
      <c r="I75" s="16">
        <f t="shared" si="13"/>
        <v>-1950</v>
      </c>
      <c r="J75" s="55">
        <f t="shared" si="10"/>
        <v>2438</v>
      </c>
      <c r="K75" s="19">
        <f t="shared" si="14"/>
        <v>2.0757769263516392</v>
      </c>
    </row>
    <row r="76" spans="1:11" ht="12.75">
      <c r="A76" s="20">
        <v>94500</v>
      </c>
      <c r="B76" s="15">
        <f t="shared" si="9"/>
        <v>8</v>
      </c>
      <c r="C76" s="20">
        <f t="shared" si="0"/>
        <v>120015</v>
      </c>
      <c r="D76" s="16">
        <f t="shared" si="1"/>
        <v>73132.45</v>
      </c>
      <c r="E76" s="4">
        <f t="shared" si="2"/>
        <v>7.20875174081948</v>
      </c>
      <c r="F76" s="15">
        <f t="shared" si="3"/>
        <v>2.9863129114500424</v>
      </c>
      <c r="G76" s="10">
        <f t="shared" si="11"/>
        <v>8890</v>
      </c>
      <c r="H76" s="11">
        <f t="shared" si="12"/>
        <v>-4375</v>
      </c>
      <c r="I76" s="16">
        <f t="shared" si="13"/>
        <v>-1950</v>
      </c>
      <c r="J76" s="55">
        <f t="shared" si="10"/>
        <v>2565</v>
      </c>
      <c r="K76" s="19">
        <f t="shared" si="14"/>
        <v>2.1839080459770113</v>
      </c>
    </row>
    <row r="77" spans="1:11" ht="12.75">
      <c r="A77" s="20">
        <v>94600</v>
      </c>
      <c r="B77" s="15">
        <f t="shared" si="9"/>
        <v>8.114285714285714</v>
      </c>
      <c r="C77" s="20">
        <f t="shared" si="0"/>
        <v>120142</v>
      </c>
      <c r="D77" s="16">
        <f t="shared" si="1"/>
        <v>73193.85999999999</v>
      </c>
      <c r="E77" s="4">
        <f t="shared" si="2"/>
        <v>7.298775929047835</v>
      </c>
      <c r="F77" s="15">
        <f t="shared" si="3"/>
        <v>3.072791478432123</v>
      </c>
      <c r="G77" s="10">
        <f t="shared" si="11"/>
        <v>9017</v>
      </c>
      <c r="H77" s="11">
        <f t="shared" si="12"/>
        <v>-4375</v>
      </c>
      <c r="I77" s="16">
        <f t="shared" si="13"/>
        <v>-1950</v>
      </c>
      <c r="J77" s="55">
        <f t="shared" si="10"/>
        <v>2692</v>
      </c>
      <c r="K77" s="19">
        <f t="shared" si="14"/>
        <v>2.292039165602384</v>
      </c>
    </row>
    <row r="78" spans="1:11" ht="12.75">
      <c r="A78" s="20">
        <v>94700</v>
      </c>
      <c r="B78" s="32">
        <f t="shared" si="9"/>
        <v>8.228571428571428</v>
      </c>
      <c r="C78" s="47">
        <f t="shared" si="0"/>
        <v>120269</v>
      </c>
      <c r="D78" s="16">
        <f t="shared" si="1"/>
        <v>73255.26999999999</v>
      </c>
      <c r="E78" s="4">
        <f t="shared" si="2"/>
        <v>7.388800117276247</v>
      </c>
      <c r="F78" s="15">
        <f t="shared" si="3"/>
        <v>3.1592700454142744</v>
      </c>
      <c r="G78" s="10">
        <f t="shared" si="11"/>
        <v>9144</v>
      </c>
      <c r="H78" s="11">
        <f t="shared" si="12"/>
        <v>-4375</v>
      </c>
      <c r="I78" s="16">
        <f t="shared" si="13"/>
        <v>-1950</v>
      </c>
      <c r="J78" s="55">
        <f t="shared" si="10"/>
        <v>2819</v>
      </c>
      <c r="K78" s="19">
        <f t="shared" si="14"/>
        <v>2.400170285227756</v>
      </c>
    </row>
    <row r="79" spans="1:11" ht="12.75">
      <c r="A79" s="20">
        <v>94800</v>
      </c>
      <c r="B79" s="32">
        <f t="shared" si="9"/>
        <v>8.342857142857142</v>
      </c>
      <c r="C79" s="47">
        <f t="shared" si="0"/>
        <v>120396</v>
      </c>
      <c r="D79" s="16">
        <f t="shared" si="1"/>
        <v>73316.68</v>
      </c>
      <c r="E79" s="4">
        <f t="shared" si="2"/>
        <v>7.478824305504645</v>
      </c>
      <c r="F79" s="15">
        <f t="shared" si="3"/>
        <v>3.2457486123963974</v>
      </c>
      <c r="G79" s="10">
        <f t="shared" si="11"/>
        <v>9271</v>
      </c>
      <c r="H79" s="11">
        <f t="shared" si="12"/>
        <v>-4375</v>
      </c>
      <c r="I79" s="16">
        <f t="shared" si="13"/>
        <v>-1950</v>
      </c>
      <c r="J79" s="55">
        <f t="shared" si="10"/>
        <v>2946</v>
      </c>
      <c r="K79" s="19">
        <f t="shared" si="14"/>
        <v>2.508301404853129</v>
      </c>
    </row>
    <row r="80" spans="1:11" ht="12.75">
      <c r="A80" s="20">
        <v>94900</v>
      </c>
      <c r="B80" s="32">
        <f t="shared" si="9"/>
        <v>8.457142857142856</v>
      </c>
      <c r="C80" s="47">
        <f t="shared" si="0"/>
        <v>120523</v>
      </c>
      <c r="D80" s="16">
        <f t="shared" si="1"/>
        <v>73378.09</v>
      </c>
      <c r="E80" s="4">
        <f t="shared" si="2"/>
        <v>7.568848493733043</v>
      </c>
      <c r="F80" s="15">
        <f t="shared" si="3"/>
        <v>3.3322271793785347</v>
      </c>
      <c r="G80" s="10">
        <f t="shared" si="11"/>
        <v>9398</v>
      </c>
      <c r="H80" s="11">
        <f t="shared" si="12"/>
        <v>-4375</v>
      </c>
      <c r="I80" s="16">
        <f t="shared" si="13"/>
        <v>-1950</v>
      </c>
      <c r="J80" s="55">
        <f t="shared" si="10"/>
        <v>3073</v>
      </c>
      <c r="K80" s="19">
        <f t="shared" si="14"/>
        <v>2.616432524478501</v>
      </c>
    </row>
    <row r="81" spans="1:11" ht="12.75">
      <c r="A81" s="20">
        <v>95000</v>
      </c>
      <c r="B81" s="32">
        <f t="shared" si="9"/>
        <v>8.57142857142857</v>
      </c>
      <c r="C81" s="47">
        <f t="shared" si="0"/>
        <v>120650</v>
      </c>
      <c r="D81" s="16">
        <f t="shared" si="1"/>
        <v>73439.5</v>
      </c>
      <c r="E81" s="4">
        <f t="shared" si="2"/>
        <v>7.658872681961441</v>
      </c>
      <c r="F81" s="15">
        <f t="shared" si="3"/>
        <v>3.418705746360658</v>
      </c>
      <c r="G81" s="10">
        <f t="shared" si="11"/>
        <v>9525</v>
      </c>
      <c r="H81" s="11">
        <f t="shared" si="12"/>
        <v>-4375</v>
      </c>
      <c r="I81" s="16">
        <f t="shared" si="13"/>
        <v>-1950</v>
      </c>
      <c r="J81" s="55">
        <f t="shared" si="10"/>
        <v>3200</v>
      </c>
      <c r="K81" s="19">
        <f t="shared" si="14"/>
        <v>2.724563644103874</v>
      </c>
    </row>
    <row r="82" spans="1:11" ht="12.75">
      <c r="A82" s="20">
        <v>95100</v>
      </c>
      <c r="B82" s="32">
        <f t="shared" si="9"/>
        <v>8.685714285714297</v>
      </c>
      <c r="C82" s="47">
        <f t="shared" si="0"/>
        <v>120777</v>
      </c>
      <c r="D82" s="16">
        <f t="shared" si="1"/>
        <v>73500.91</v>
      </c>
      <c r="E82" s="4">
        <f t="shared" si="2"/>
        <v>7.748896870189853</v>
      </c>
      <c r="F82" s="15">
        <f t="shared" si="3"/>
        <v>3.5051843133428093</v>
      </c>
      <c r="G82" s="10">
        <f t="shared" si="11"/>
        <v>9652</v>
      </c>
      <c r="H82" s="11">
        <f t="shared" si="12"/>
        <v>-4375</v>
      </c>
      <c r="I82" s="16">
        <f t="shared" si="13"/>
        <v>-1950</v>
      </c>
      <c r="J82" s="55">
        <f t="shared" si="10"/>
        <v>3327</v>
      </c>
      <c r="K82" s="19">
        <f t="shared" si="14"/>
        <v>2.8326947637292466</v>
      </c>
    </row>
    <row r="83" spans="1:11" ht="12.75">
      <c r="A83" s="20">
        <v>95200</v>
      </c>
      <c r="B83" s="32">
        <f t="shared" si="9"/>
        <v>8.800000000000011</v>
      </c>
      <c r="C83" s="47">
        <f t="shared" si="0"/>
        <v>120904</v>
      </c>
      <c r="D83" s="16">
        <f t="shared" si="1"/>
        <v>73562.32</v>
      </c>
      <c r="E83" s="4">
        <f t="shared" si="2"/>
        <v>7.8389210584182365</v>
      </c>
      <c r="F83" s="15">
        <f t="shared" si="3"/>
        <v>3.591662880324918</v>
      </c>
      <c r="G83" s="10">
        <f t="shared" si="11"/>
        <v>9779</v>
      </c>
      <c r="H83" s="11">
        <f t="shared" si="12"/>
        <v>-4375</v>
      </c>
      <c r="I83" s="16">
        <f t="shared" si="13"/>
        <v>-1950</v>
      </c>
      <c r="J83" s="55">
        <f aca="true" t="shared" si="15" ref="J83:J107">G83+H83+I83</f>
        <v>3454</v>
      </c>
      <c r="K83" s="19">
        <f t="shared" si="14"/>
        <v>2.940825883354619</v>
      </c>
    </row>
    <row r="84" spans="1:11" ht="12.75">
      <c r="A84" s="20">
        <v>95300</v>
      </c>
      <c r="B84" s="32">
        <f t="shared" si="9"/>
        <v>8.914285714285725</v>
      </c>
      <c r="C84" s="47">
        <f t="shared" si="0"/>
        <v>121031</v>
      </c>
      <c r="D84" s="16">
        <f t="shared" si="1"/>
        <v>73623.73</v>
      </c>
      <c r="E84" s="4">
        <f t="shared" si="2"/>
        <v>7.92894524664662</v>
      </c>
      <c r="F84" s="15">
        <f t="shared" si="3"/>
        <v>3.6781414473070413</v>
      </c>
      <c r="G84" s="10">
        <f t="shared" si="11"/>
        <v>9906</v>
      </c>
      <c r="H84" s="11">
        <f t="shared" si="12"/>
        <v>-4375</v>
      </c>
      <c r="I84" s="16">
        <f t="shared" si="13"/>
        <v>-1950</v>
      </c>
      <c r="J84" s="55">
        <f t="shared" si="15"/>
        <v>3581</v>
      </c>
      <c r="K84" s="19">
        <f t="shared" si="14"/>
        <v>3.0489570029799915</v>
      </c>
    </row>
    <row r="85" spans="1:11" ht="12.75">
      <c r="A85" s="20">
        <v>95400</v>
      </c>
      <c r="B85" s="32">
        <f t="shared" si="9"/>
        <v>9.028571428571425</v>
      </c>
      <c r="C85" s="47">
        <f t="shared" si="0"/>
        <v>121158</v>
      </c>
      <c r="D85" s="16">
        <f t="shared" si="1"/>
        <v>73685.14</v>
      </c>
      <c r="E85" s="4">
        <f t="shared" si="2"/>
        <v>8.018969434875032</v>
      </c>
      <c r="F85" s="15">
        <f t="shared" si="3"/>
        <v>3.7646200142891786</v>
      </c>
      <c r="G85" s="10">
        <f t="shared" si="11"/>
        <v>10033</v>
      </c>
      <c r="H85" s="11">
        <f t="shared" si="12"/>
        <v>-4375</v>
      </c>
      <c r="I85" s="16">
        <f t="shared" si="13"/>
        <v>-1950</v>
      </c>
      <c r="J85" s="55">
        <f t="shared" si="15"/>
        <v>3708</v>
      </c>
      <c r="K85" s="19">
        <f t="shared" si="14"/>
        <v>3.1570881226053644</v>
      </c>
    </row>
    <row r="86" spans="1:11" ht="12.75">
      <c r="A86" s="20">
        <v>95500</v>
      </c>
      <c r="B86" s="32">
        <f t="shared" si="9"/>
        <v>9.142857142857139</v>
      </c>
      <c r="C86" s="47">
        <f t="shared" si="0"/>
        <v>121285</v>
      </c>
      <c r="D86" s="16">
        <f t="shared" si="1"/>
        <v>73746.54999999999</v>
      </c>
      <c r="E86" s="4">
        <f t="shared" si="2"/>
        <v>8.108993623103402</v>
      </c>
      <c r="F86" s="15">
        <f t="shared" si="3"/>
        <v>3.8510985812712875</v>
      </c>
      <c r="G86" s="10">
        <f t="shared" si="11"/>
        <v>10160</v>
      </c>
      <c r="H86" s="11">
        <f t="shared" si="12"/>
        <v>-4375</v>
      </c>
      <c r="I86" s="16">
        <f t="shared" si="13"/>
        <v>-1950</v>
      </c>
      <c r="J86" s="55">
        <f t="shared" si="15"/>
        <v>3835</v>
      </c>
      <c r="K86" s="19">
        <f t="shared" si="14"/>
        <v>3.2652192422307365</v>
      </c>
    </row>
    <row r="87" spans="1:11" ht="12.75">
      <c r="A87" s="20">
        <v>95600</v>
      </c>
      <c r="B87" s="32">
        <f t="shared" si="9"/>
        <v>9.257142857142853</v>
      </c>
      <c r="C87" s="47">
        <f t="shared" si="0"/>
        <v>121412</v>
      </c>
      <c r="D87" s="16">
        <f t="shared" si="1"/>
        <v>73807.95999999999</v>
      </c>
      <c r="E87" s="4">
        <f t="shared" si="2"/>
        <v>8.199017811331814</v>
      </c>
      <c r="F87" s="15">
        <f t="shared" si="3"/>
        <v>3.9375771482534248</v>
      </c>
      <c r="G87" s="10">
        <f t="shared" si="11"/>
        <v>10287</v>
      </c>
      <c r="H87" s="11">
        <f t="shared" si="12"/>
        <v>-4375</v>
      </c>
      <c r="I87" s="16">
        <f t="shared" si="13"/>
        <v>-1950</v>
      </c>
      <c r="J87" s="55">
        <f t="shared" si="15"/>
        <v>3962</v>
      </c>
      <c r="K87" s="19">
        <f t="shared" si="14"/>
        <v>3.373350361856109</v>
      </c>
    </row>
    <row r="88" spans="1:11" ht="12.75">
      <c r="A88" s="20">
        <v>95700</v>
      </c>
      <c r="B88" s="32">
        <f t="shared" si="9"/>
        <v>9.371428571428567</v>
      </c>
      <c r="C88" s="47">
        <f t="shared" si="0"/>
        <v>121539</v>
      </c>
      <c r="D88" s="16">
        <f t="shared" si="1"/>
        <v>73869.37</v>
      </c>
      <c r="E88" s="4">
        <f t="shared" si="2"/>
        <v>8.289041999560197</v>
      </c>
      <c r="F88" s="15">
        <f t="shared" si="3"/>
        <v>4.024055715235548</v>
      </c>
      <c r="G88" s="10">
        <f t="shared" si="11"/>
        <v>10414</v>
      </c>
      <c r="H88" s="11">
        <f t="shared" si="12"/>
        <v>-4375</v>
      </c>
      <c r="I88" s="16">
        <f t="shared" si="13"/>
        <v>-1950</v>
      </c>
      <c r="J88" s="55">
        <f t="shared" si="15"/>
        <v>4089</v>
      </c>
      <c r="K88" s="19">
        <f t="shared" si="14"/>
        <v>3.4814814814814814</v>
      </c>
    </row>
    <row r="89" spans="1:11" ht="12.75">
      <c r="A89" s="20">
        <v>95800</v>
      </c>
      <c r="B89" s="32">
        <f t="shared" si="9"/>
        <v>9.48571428571428</v>
      </c>
      <c r="C89" s="47">
        <f t="shared" si="0"/>
        <v>121666</v>
      </c>
      <c r="D89" s="16">
        <f t="shared" si="1"/>
        <v>73930.78</v>
      </c>
      <c r="E89" s="4">
        <f t="shared" si="2"/>
        <v>8.37906618778861</v>
      </c>
      <c r="F89" s="15">
        <f t="shared" si="3"/>
        <v>4.110534282217685</v>
      </c>
      <c r="G89" s="10">
        <f t="shared" si="11"/>
        <v>10541</v>
      </c>
      <c r="H89" s="11">
        <f t="shared" si="12"/>
        <v>-4375</v>
      </c>
      <c r="I89" s="16">
        <f t="shared" si="13"/>
        <v>-1950</v>
      </c>
      <c r="J89" s="55">
        <f t="shared" si="15"/>
        <v>4216</v>
      </c>
      <c r="K89" s="19">
        <f t="shared" si="14"/>
        <v>3.5896126011068543</v>
      </c>
    </row>
    <row r="90" spans="1:11" ht="12.75">
      <c r="A90" s="20">
        <v>95900</v>
      </c>
      <c r="B90" s="32">
        <f t="shared" si="9"/>
        <v>9.600000000000009</v>
      </c>
      <c r="C90" s="47">
        <f t="shared" si="0"/>
        <v>121793</v>
      </c>
      <c r="D90" s="16">
        <f t="shared" si="1"/>
        <v>73992.19</v>
      </c>
      <c r="E90" s="4">
        <f t="shared" si="2"/>
        <v>8.469090376017022</v>
      </c>
      <c r="F90" s="15">
        <f t="shared" si="3"/>
        <v>4.197012849199837</v>
      </c>
      <c r="G90" s="10">
        <f t="shared" si="11"/>
        <v>10668</v>
      </c>
      <c r="H90" s="11">
        <f t="shared" si="12"/>
        <v>-4375</v>
      </c>
      <c r="I90" s="16">
        <f t="shared" si="13"/>
        <v>-1950</v>
      </c>
      <c r="J90" s="55">
        <f t="shared" si="15"/>
        <v>4343</v>
      </c>
      <c r="K90" s="19">
        <f t="shared" si="14"/>
        <v>3.6977437207322263</v>
      </c>
    </row>
    <row r="91" spans="1:11" ht="12.75">
      <c r="A91" s="20">
        <v>96000</v>
      </c>
      <c r="B91" s="32">
        <f t="shared" si="9"/>
        <v>9.714285714285722</v>
      </c>
      <c r="C91" s="47">
        <f t="shared" si="0"/>
        <v>121920</v>
      </c>
      <c r="D91" s="16">
        <f t="shared" si="1"/>
        <v>74053.6</v>
      </c>
      <c r="E91" s="4">
        <f t="shared" si="2"/>
        <v>8.559114564245405</v>
      </c>
      <c r="F91" s="15">
        <f t="shared" si="3"/>
        <v>4.28349141618196</v>
      </c>
      <c r="G91" s="10">
        <f t="shared" si="11"/>
        <v>10795</v>
      </c>
      <c r="H91" s="11">
        <f t="shared" si="12"/>
        <v>-4375</v>
      </c>
      <c r="I91" s="16">
        <f t="shared" si="13"/>
        <v>-1950</v>
      </c>
      <c r="J91" s="55">
        <f t="shared" si="15"/>
        <v>4470</v>
      </c>
      <c r="K91" s="19">
        <f t="shared" si="14"/>
        <v>3.805874840357599</v>
      </c>
    </row>
    <row r="92" spans="1:11" ht="12.75">
      <c r="A92" s="20">
        <v>96100</v>
      </c>
      <c r="B92" s="32">
        <f t="shared" si="9"/>
        <v>9.828571428571436</v>
      </c>
      <c r="C92" s="47">
        <f t="shared" si="0"/>
        <v>122047</v>
      </c>
      <c r="D92" s="16">
        <f t="shared" si="1"/>
        <v>74115.01</v>
      </c>
      <c r="E92" s="4">
        <f t="shared" si="2"/>
        <v>8.649138752473789</v>
      </c>
      <c r="F92" s="15">
        <f t="shared" si="3"/>
        <v>4.369969983164069</v>
      </c>
      <c r="G92" s="10">
        <f t="shared" si="11"/>
        <v>10922</v>
      </c>
      <c r="H92" s="11">
        <f t="shared" si="12"/>
        <v>-4375</v>
      </c>
      <c r="I92" s="16">
        <f t="shared" si="13"/>
        <v>-1950</v>
      </c>
      <c r="J92" s="55">
        <f t="shared" si="15"/>
        <v>4597</v>
      </c>
      <c r="K92" s="19">
        <f t="shared" si="14"/>
        <v>3.9140059599829713</v>
      </c>
    </row>
    <row r="93" spans="1:11" ht="12.75">
      <c r="A93" s="20">
        <v>96200</v>
      </c>
      <c r="B93" s="32">
        <f t="shared" si="9"/>
        <v>9.942857142857136</v>
      </c>
      <c r="C93" s="47">
        <f t="shared" si="0"/>
        <v>122174</v>
      </c>
      <c r="D93" s="16">
        <f t="shared" si="1"/>
        <v>74176.42</v>
      </c>
      <c r="E93" s="4">
        <f t="shared" si="2"/>
        <v>8.739162940702187</v>
      </c>
      <c r="F93" s="15">
        <f t="shared" si="3"/>
        <v>4.456448550146206</v>
      </c>
      <c r="G93" s="10">
        <f t="shared" si="11"/>
        <v>11049</v>
      </c>
      <c r="H93" s="11">
        <f t="shared" si="12"/>
        <v>-4375</v>
      </c>
      <c r="I93" s="16">
        <f t="shared" si="13"/>
        <v>-1950</v>
      </c>
      <c r="J93" s="55">
        <f t="shared" si="15"/>
        <v>4724</v>
      </c>
      <c r="K93" s="19">
        <f t="shared" si="14"/>
        <v>4.022137079608344</v>
      </c>
    </row>
    <row r="94" spans="1:11" ht="12.75">
      <c r="A94" s="20">
        <v>96300</v>
      </c>
      <c r="B94" s="32">
        <f t="shared" si="9"/>
        <v>10.05714285714285</v>
      </c>
      <c r="C94" s="47">
        <f t="shared" si="0"/>
        <v>122301</v>
      </c>
      <c r="D94" s="16">
        <f t="shared" si="1"/>
        <v>74237.82999999999</v>
      </c>
      <c r="E94" s="4">
        <f t="shared" si="2"/>
        <v>8.82918712893057</v>
      </c>
      <c r="F94" s="15">
        <f t="shared" si="3"/>
        <v>4.542927117128315</v>
      </c>
      <c r="G94" s="10">
        <f t="shared" si="11"/>
        <v>11176</v>
      </c>
      <c r="H94" s="11">
        <f t="shared" si="12"/>
        <v>-4375</v>
      </c>
      <c r="I94" s="16">
        <f t="shared" si="13"/>
        <v>-1950</v>
      </c>
      <c r="J94" s="55">
        <f t="shared" si="15"/>
        <v>4851</v>
      </c>
      <c r="K94" s="19">
        <f t="shared" si="14"/>
        <v>4.130268199233717</v>
      </c>
    </row>
    <row r="95" spans="1:11" ht="12.75">
      <c r="A95" s="20">
        <v>96400</v>
      </c>
      <c r="B95" s="32">
        <f t="shared" si="9"/>
        <v>10.171428571428564</v>
      </c>
      <c r="C95" s="47">
        <f t="shared" si="0"/>
        <v>122428</v>
      </c>
      <c r="D95" s="16">
        <f t="shared" si="1"/>
        <v>74299.23999999999</v>
      </c>
      <c r="E95" s="4">
        <f t="shared" si="2"/>
        <v>8.919211317158954</v>
      </c>
      <c r="F95" s="15">
        <f t="shared" si="3"/>
        <v>4.629405684110438</v>
      </c>
      <c r="G95" s="10">
        <f t="shared" si="11"/>
        <v>11303</v>
      </c>
      <c r="H95" s="11">
        <f t="shared" si="12"/>
        <v>-4375</v>
      </c>
      <c r="I95" s="16">
        <f t="shared" si="13"/>
        <v>-1950</v>
      </c>
      <c r="J95" s="55">
        <f t="shared" si="15"/>
        <v>4978</v>
      </c>
      <c r="K95" s="19">
        <f t="shared" si="14"/>
        <v>4.238399318859089</v>
      </c>
    </row>
    <row r="96" spans="1:11" ht="12.75">
      <c r="A96" s="20">
        <v>96500</v>
      </c>
      <c r="B96" s="32">
        <f t="shared" si="9"/>
        <v>10.285714285714278</v>
      </c>
      <c r="C96" s="47">
        <f t="shared" si="0"/>
        <v>122555</v>
      </c>
      <c r="D96" s="16">
        <f t="shared" si="1"/>
        <v>74360.65</v>
      </c>
      <c r="E96" s="4">
        <f t="shared" si="2"/>
        <v>9.009235505387366</v>
      </c>
      <c r="F96" s="15">
        <f t="shared" si="3"/>
        <v>4.715884251092575</v>
      </c>
      <c r="G96" s="10">
        <f t="shared" si="11"/>
        <v>11430</v>
      </c>
      <c r="H96" s="11">
        <f t="shared" si="12"/>
        <v>-4375</v>
      </c>
      <c r="I96" s="16">
        <f t="shared" si="13"/>
        <v>-1950</v>
      </c>
      <c r="J96" s="55">
        <f t="shared" si="15"/>
        <v>5105</v>
      </c>
      <c r="K96" s="19">
        <f t="shared" si="14"/>
        <v>4.346530438484462</v>
      </c>
    </row>
    <row r="97" spans="1:11" ht="12.75">
      <c r="A97" s="20">
        <v>96600</v>
      </c>
      <c r="B97" s="32">
        <f t="shared" si="9"/>
        <v>10.400000000000006</v>
      </c>
      <c r="C97" s="47">
        <f t="shared" si="0"/>
        <v>122682</v>
      </c>
      <c r="D97" s="16">
        <f t="shared" si="1"/>
        <v>74422.06</v>
      </c>
      <c r="E97" s="4">
        <f t="shared" si="2"/>
        <v>9.099259693615778</v>
      </c>
      <c r="F97" s="15">
        <f t="shared" si="3"/>
        <v>4.802362818074727</v>
      </c>
      <c r="G97" s="10">
        <f t="shared" si="11"/>
        <v>11557</v>
      </c>
      <c r="H97" s="11">
        <f t="shared" si="12"/>
        <v>-4375</v>
      </c>
      <c r="I97" s="16">
        <f t="shared" si="13"/>
        <v>-1950</v>
      </c>
      <c r="J97" s="55">
        <f t="shared" si="15"/>
        <v>5232</v>
      </c>
      <c r="K97" s="19">
        <f t="shared" si="14"/>
        <v>4.454661558109834</v>
      </c>
    </row>
    <row r="98" spans="1:11" ht="12.75">
      <c r="A98" s="20">
        <v>96700</v>
      </c>
      <c r="B98" s="32">
        <f t="shared" si="9"/>
        <v>10.51428571428572</v>
      </c>
      <c r="C98" s="47">
        <f t="shared" si="0"/>
        <v>122809</v>
      </c>
      <c r="D98" s="16">
        <f t="shared" si="1"/>
        <v>74483.47</v>
      </c>
      <c r="E98" s="4">
        <f t="shared" si="2"/>
        <v>9.189283881844162</v>
      </c>
      <c r="F98" s="15">
        <f t="shared" si="3"/>
        <v>4.8888413850568355</v>
      </c>
      <c r="G98" s="10">
        <f t="shared" si="11"/>
        <v>11684</v>
      </c>
      <c r="H98" s="11">
        <f t="shared" si="12"/>
        <v>-4375</v>
      </c>
      <c r="I98" s="16">
        <f t="shared" si="13"/>
        <v>-1950</v>
      </c>
      <c r="J98" s="55">
        <f t="shared" si="15"/>
        <v>5359</v>
      </c>
      <c r="K98" s="19">
        <f t="shared" si="14"/>
        <v>4.562792677735207</v>
      </c>
    </row>
    <row r="99" spans="1:11" ht="12.75">
      <c r="A99" s="20">
        <v>96800</v>
      </c>
      <c r="B99" s="32">
        <f t="shared" si="9"/>
        <v>10.628571428571433</v>
      </c>
      <c r="C99" s="47">
        <f t="shared" si="0"/>
        <v>122936</v>
      </c>
      <c r="D99" s="16">
        <f t="shared" si="1"/>
        <v>74544.88</v>
      </c>
      <c r="E99" s="4">
        <f t="shared" si="2"/>
        <v>9.279308070072574</v>
      </c>
      <c r="F99" s="15">
        <f t="shared" si="3"/>
        <v>4.975319952038987</v>
      </c>
      <c r="G99" s="10">
        <f t="shared" si="11"/>
        <v>11811</v>
      </c>
      <c r="H99" s="11">
        <f t="shared" si="12"/>
        <v>-4375</v>
      </c>
      <c r="I99" s="16">
        <f t="shared" si="13"/>
        <v>-1950</v>
      </c>
      <c r="J99" s="55">
        <f t="shared" si="15"/>
        <v>5486</v>
      </c>
      <c r="K99" s="19">
        <f t="shared" si="14"/>
        <v>4.670923797360579</v>
      </c>
    </row>
    <row r="100" spans="1:11" ht="12.75">
      <c r="A100" s="20">
        <v>96900</v>
      </c>
      <c r="B100" s="32">
        <f t="shared" si="9"/>
        <v>10.742857142857147</v>
      </c>
      <c r="C100" s="47">
        <f t="shared" si="0"/>
        <v>123063</v>
      </c>
      <c r="D100" s="16">
        <f t="shared" si="1"/>
        <v>74606.29</v>
      </c>
      <c r="E100" s="4">
        <f t="shared" si="2"/>
        <v>9.369332258300943</v>
      </c>
      <c r="F100" s="15">
        <f t="shared" si="3"/>
        <v>5.061798519021082</v>
      </c>
      <c r="G100" s="10">
        <f t="shared" si="11"/>
        <v>11938</v>
      </c>
      <c r="H100" s="11">
        <f t="shared" si="12"/>
        <v>-4375</v>
      </c>
      <c r="I100" s="16">
        <f t="shared" si="13"/>
        <v>-1950</v>
      </c>
      <c r="J100" s="55">
        <f t="shared" si="15"/>
        <v>5613</v>
      </c>
      <c r="K100" s="19">
        <f t="shared" si="14"/>
        <v>4.7790549169859515</v>
      </c>
    </row>
    <row r="101" spans="1:11" ht="12.75">
      <c r="A101" s="20">
        <v>97000</v>
      </c>
      <c r="B101" s="32">
        <f t="shared" si="9"/>
        <v>10.857142857142861</v>
      </c>
      <c r="C101" s="47">
        <f t="shared" si="0"/>
        <v>123190</v>
      </c>
      <c r="D101" s="16">
        <f t="shared" si="1"/>
        <v>74667.7</v>
      </c>
      <c r="E101" s="4">
        <f t="shared" si="2"/>
        <v>9.459356446529355</v>
      </c>
      <c r="F101" s="15">
        <f t="shared" si="3"/>
        <v>5.148277086003233</v>
      </c>
      <c r="G101" s="10">
        <f t="shared" si="11"/>
        <v>12065</v>
      </c>
      <c r="H101" s="11">
        <f t="shared" si="12"/>
        <v>-4375</v>
      </c>
      <c r="I101" s="16">
        <f t="shared" si="13"/>
        <v>-1950</v>
      </c>
      <c r="J101" s="55">
        <f t="shared" si="15"/>
        <v>5740</v>
      </c>
      <c r="K101" s="19">
        <f t="shared" si="14"/>
        <v>4.887186036611324</v>
      </c>
    </row>
    <row r="102" spans="1:11" ht="12.75">
      <c r="A102" s="20">
        <v>97100</v>
      </c>
      <c r="B102" s="32">
        <f t="shared" si="9"/>
        <v>10.97142857142856</v>
      </c>
      <c r="C102" s="47">
        <f t="shared" si="0"/>
        <v>123317</v>
      </c>
      <c r="D102" s="16">
        <f t="shared" si="1"/>
        <v>74729.11</v>
      </c>
      <c r="E102" s="4">
        <f t="shared" si="2"/>
        <v>9.549380634757739</v>
      </c>
      <c r="F102" s="15">
        <f t="shared" si="3"/>
        <v>5.234755652985342</v>
      </c>
      <c r="G102" s="10">
        <f t="shared" si="11"/>
        <v>12192</v>
      </c>
      <c r="H102" s="11">
        <f t="shared" si="12"/>
        <v>-4375</v>
      </c>
      <c r="I102" s="16">
        <f t="shared" si="13"/>
        <v>-1950</v>
      </c>
      <c r="J102" s="55">
        <f t="shared" si="15"/>
        <v>5867</v>
      </c>
      <c r="K102" s="19">
        <f t="shared" si="14"/>
        <v>4.9953171562366965</v>
      </c>
    </row>
    <row r="103" spans="1:11" ht="12.75">
      <c r="A103" s="20">
        <v>97200</v>
      </c>
      <c r="B103" s="32">
        <f t="shared" si="9"/>
        <v>11.085714285714275</v>
      </c>
      <c r="C103" s="47">
        <f t="shared" si="0"/>
        <v>123444</v>
      </c>
      <c r="D103" s="16">
        <f t="shared" si="1"/>
        <v>74790.52</v>
      </c>
      <c r="E103" s="4">
        <f t="shared" si="2"/>
        <v>9.639404822986151</v>
      </c>
      <c r="F103" s="15">
        <f t="shared" si="3"/>
        <v>5.321234219967494</v>
      </c>
      <c r="G103" s="10">
        <f t="shared" si="11"/>
        <v>12319</v>
      </c>
      <c r="H103" s="11">
        <f t="shared" si="12"/>
        <v>-4375</v>
      </c>
      <c r="I103" s="16">
        <f t="shared" si="13"/>
        <v>-1950</v>
      </c>
      <c r="J103" s="55">
        <f t="shared" si="15"/>
        <v>5994</v>
      </c>
      <c r="K103" s="19">
        <f t="shared" si="14"/>
        <v>5.103448275862069</v>
      </c>
    </row>
    <row r="104" spans="1:11" ht="12.75">
      <c r="A104" s="20">
        <v>97300</v>
      </c>
      <c r="B104" s="32">
        <f t="shared" si="9"/>
        <v>11.200000000000017</v>
      </c>
      <c r="C104" s="47">
        <f t="shared" si="0"/>
        <v>123571</v>
      </c>
      <c r="D104" s="16">
        <f t="shared" si="1"/>
        <v>74851.93</v>
      </c>
      <c r="E104" s="4">
        <f t="shared" si="2"/>
        <v>9.729429011214535</v>
      </c>
      <c r="F104" s="15">
        <f t="shared" si="3"/>
        <v>5.4077127869496024</v>
      </c>
      <c r="G104" s="10">
        <f t="shared" si="11"/>
        <v>12446</v>
      </c>
      <c r="H104" s="11">
        <f t="shared" si="12"/>
        <v>-4375</v>
      </c>
      <c r="I104" s="16">
        <f t="shared" si="13"/>
        <v>-1950</v>
      </c>
      <c r="J104" s="55">
        <f t="shared" si="15"/>
        <v>6121</v>
      </c>
      <c r="K104" s="19">
        <f t="shared" si="14"/>
        <v>5.211579395487441</v>
      </c>
    </row>
    <row r="105" spans="1:11" ht="12.75">
      <c r="A105" s="20">
        <v>97400</v>
      </c>
      <c r="B105" s="32">
        <f t="shared" si="9"/>
        <v>11.314285714285717</v>
      </c>
      <c r="C105" s="47">
        <f t="shared" si="0"/>
        <v>123698</v>
      </c>
      <c r="D105" s="16">
        <f t="shared" si="1"/>
        <v>74913.34</v>
      </c>
      <c r="E105" s="4">
        <f t="shared" si="2"/>
        <v>9.819453199442933</v>
      </c>
      <c r="F105" s="15">
        <f t="shared" si="3"/>
        <v>5.49419135393174</v>
      </c>
      <c r="G105" s="10">
        <f t="shared" si="11"/>
        <v>12573</v>
      </c>
      <c r="H105" s="11">
        <f t="shared" si="12"/>
        <v>-4375</v>
      </c>
      <c r="I105" s="16">
        <f t="shared" si="13"/>
        <v>-1950</v>
      </c>
      <c r="J105" s="55">
        <f t="shared" si="15"/>
        <v>6248</v>
      </c>
      <c r="K105" s="19">
        <f t="shared" si="14"/>
        <v>5.319710515112814</v>
      </c>
    </row>
    <row r="106" spans="1:11" ht="12.75">
      <c r="A106" s="20">
        <v>97500</v>
      </c>
      <c r="B106" s="32">
        <f t="shared" si="9"/>
        <v>11.42857142857143</v>
      </c>
      <c r="C106" s="47">
        <f t="shared" si="0"/>
        <v>123825</v>
      </c>
      <c r="D106" s="16">
        <f t="shared" si="1"/>
        <v>74974.75</v>
      </c>
      <c r="E106" s="4">
        <f t="shared" si="2"/>
        <v>9.909477387671345</v>
      </c>
      <c r="F106" s="15">
        <f t="shared" si="3"/>
        <v>5.580669920913877</v>
      </c>
      <c r="G106" s="10">
        <f t="shared" si="11"/>
        <v>12700</v>
      </c>
      <c r="H106" s="11">
        <f t="shared" si="12"/>
        <v>-4375</v>
      </c>
      <c r="I106" s="16">
        <f t="shared" si="13"/>
        <v>-1950</v>
      </c>
      <c r="J106" s="55">
        <f t="shared" si="15"/>
        <v>6375</v>
      </c>
      <c r="K106" s="19">
        <f t="shared" si="14"/>
        <v>5.427841634738186</v>
      </c>
    </row>
    <row r="107" spans="1:11" ht="13.5" thickBot="1">
      <c r="A107" s="39">
        <v>97600</v>
      </c>
      <c r="B107" s="38">
        <f t="shared" si="9"/>
        <v>11.542857142857144</v>
      </c>
      <c r="C107" s="48">
        <f t="shared" si="0"/>
        <v>123952</v>
      </c>
      <c r="D107" s="33">
        <f t="shared" si="1"/>
        <v>75036.16</v>
      </c>
      <c r="E107" s="5">
        <f t="shared" si="2"/>
        <v>9.999501575899728</v>
      </c>
      <c r="F107" s="34">
        <f t="shared" si="3"/>
        <v>5.667148487896</v>
      </c>
      <c r="G107" s="12">
        <f t="shared" si="11"/>
        <v>12827</v>
      </c>
      <c r="H107" s="13">
        <f t="shared" si="12"/>
        <v>-4375</v>
      </c>
      <c r="I107" s="33">
        <f t="shared" si="13"/>
        <v>-1950</v>
      </c>
      <c r="J107" s="56">
        <f t="shared" si="15"/>
        <v>6502</v>
      </c>
      <c r="K107" s="28">
        <f t="shared" si="14"/>
        <v>5.535972754363559</v>
      </c>
    </row>
    <row r="108" spans="1:7" ht="12.75">
      <c r="A108" s="16"/>
      <c r="B108" s="22"/>
      <c r="C108" s="22"/>
      <c r="D108" s="16"/>
      <c r="E108" s="7"/>
      <c r="F108" s="7"/>
      <c r="G108" s="1"/>
    </row>
    <row r="109" spans="1:7" ht="12.75">
      <c r="A109" s="16"/>
      <c r="B109" s="22"/>
      <c r="C109" s="22"/>
      <c r="D109" s="16"/>
      <c r="E109" s="7"/>
      <c r="F109" s="7"/>
      <c r="G109" s="1"/>
    </row>
    <row r="110" spans="1:7" ht="12.75">
      <c r="A110" s="16"/>
      <c r="B110" s="22"/>
      <c r="C110" s="22"/>
      <c r="D110" s="16"/>
      <c r="E110" s="7"/>
      <c r="F110" s="7"/>
      <c r="G110" s="1"/>
    </row>
    <row r="111" spans="1:7" ht="12.75">
      <c r="A111" s="16"/>
      <c r="B111" s="22"/>
      <c r="C111" s="22"/>
      <c r="D111" s="16"/>
      <c r="E111" s="7"/>
      <c r="F111" s="7"/>
      <c r="G111" s="1"/>
    </row>
    <row r="112" spans="1:7" ht="12.75">
      <c r="A112" s="16"/>
      <c r="B112" s="22"/>
      <c r="C112" s="22"/>
      <c r="D112" s="16"/>
      <c r="E112" s="7"/>
      <c r="F112" s="7"/>
      <c r="G112" s="1"/>
    </row>
    <row r="113" spans="1:7" ht="12.75">
      <c r="A113" s="6"/>
      <c r="B113" s="6"/>
      <c r="C113" s="6"/>
      <c r="D113" s="6"/>
      <c r="E113" s="6"/>
      <c r="F113" s="6"/>
      <c r="G113" s="1"/>
    </row>
    <row r="114" spans="1:7" ht="12.75">
      <c r="A114" s="6"/>
      <c r="B114" s="6"/>
      <c r="C114" s="6"/>
      <c r="D114" s="6"/>
      <c r="E114" s="6"/>
      <c r="F114" s="6"/>
      <c r="G114" s="1"/>
    </row>
    <row r="115" spans="1:7" ht="12.75">
      <c r="A115" s="6"/>
      <c r="B115" s="1"/>
      <c r="C115" s="1"/>
      <c r="D115" s="1"/>
      <c r="E115" s="1"/>
      <c r="F115" s="21"/>
      <c r="G115" s="1"/>
    </row>
    <row r="116" spans="1:7" ht="12.75">
      <c r="A116" s="6"/>
      <c r="B116" s="6"/>
      <c r="C116" s="6"/>
      <c r="D116" s="6"/>
      <c r="E116" s="6"/>
      <c r="F116" s="6"/>
      <c r="G116" s="1"/>
    </row>
    <row r="117" spans="1:7" ht="12.75">
      <c r="A117" s="16"/>
      <c r="B117" s="22"/>
      <c r="C117" s="22"/>
      <c r="D117" s="16"/>
      <c r="E117" s="7"/>
      <c r="F117" s="7"/>
      <c r="G117" s="1"/>
    </row>
    <row r="118" spans="1:7" ht="12.75">
      <c r="A118" s="16"/>
      <c r="B118" s="22"/>
      <c r="C118" s="22"/>
      <c r="D118" s="16"/>
      <c r="E118" s="7"/>
      <c r="F118" s="7"/>
      <c r="G118" s="1"/>
    </row>
    <row r="119" spans="1:7" ht="12.75">
      <c r="A119" s="16"/>
      <c r="B119" s="22"/>
      <c r="C119" s="22"/>
      <c r="D119" s="16"/>
      <c r="E119" s="7"/>
      <c r="F119" s="7"/>
      <c r="G119" s="1"/>
    </row>
    <row r="120" spans="1:7" ht="12.75">
      <c r="A120" s="16"/>
      <c r="B120" s="22"/>
      <c r="C120" s="22"/>
      <c r="D120" s="16"/>
      <c r="E120" s="7"/>
      <c r="F120" s="7"/>
      <c r="G120" s="1"/>
    </row>
    <row r="121" spans="1:7" ht="12.75">
      <c r="A121" s="16"/>
      <c r="B121" s="22"/>
      <c r="C121" s="22"/>
      <c r="D121" s="16"/>
      <c r="E121" s="7"/>
      <c r="F121" s="7"/>
      <c r="G121" s="1"/>
    </row>
    <row r="122" spans="1:7" ht="12.75">
      <c r="A122" s="16"/>
      <c r="B122" s="22"/>
      <c r="C122" s="22"/>
      <c r="D122" s="16"/>
      <c r="E122" s="7"/>
      <c r="F122" s="7"/>
      <c r="G122" s="1"/>
    </row>
    <row r="123" spans="1:7" ht="12.75">
      <c r="A123" s="16"/>
      <c r="B123" s="22"/>
      <c r="C123" s="22"/>
      <c r="D123" s="16"/>
      <c r="E123" s="7"/>
      <c r="F123" s="7"/>
      <c r="G123" s="1"/>
    </row>
    <row r="124" spans="1:7" ht="12.75">
      <c r="A124" s="16"/>
      <c r="B124" s="22"/>
      <c r="C124" s="22"/>
      <c r="D124" s="16"/>
      <c r="E124" s="7"/>
      <c r="F124" s="7"/>
      <c r="G124" s="1"/>
    </row>
    <row r="125" spans="1:7" ht="12.75">
      <c r="A125" s="16"/>
      <c r="B125" s="22"/>
      <c r="C125" s="22"/>
      <c r="D125" s="16"/>
      <c r="E125" s="7"/>
      <c r="F125" s="7"/>
      <c r="G125" s="1"/>
    </row>
    <row r="126" spans="1:7" ht="12.75">
      <c r="A126" s="16"/>
      <c r="B126" s="22"/>
      <c r="C126" s="22"/>
      <c r="D126" s="16"/>
      <c r="E126" s="7"/>
      <c r="F126" s="7"/>
      <c r="G126" s="1"/>
    </row>
    <row r="127" spans="1:7" ht="12.75">
      <c r="A127" s="16"/>
      <c r="B127" s="22"/>
      <c r="C127" s="22"/>
      <c r="D127" s="16"/>
      <c r="E127" s="7"/>
      <c r="F127" s="7"/>
      <c r="G127" s="1"/>
    </row>
    <row r="128" spans="1:7" ht="12.75">
      <c r="A128" s="16"/>
      <c r="B128" s="22"/>
      <c r="C128" s="22"/>
      <c r="D128" s="16"/>
      <c r="E128" s="7"/>
      <c r="F128" s="7"/>
      <c r="G128" s="1"/>
    </row>
    <row r="129" spans="1:7" ht="12.75">
      <c r="A129" s="16"/>
      <c r="B129" s="22"/>
      <c r="C129" s="22"/>
      <c r="D129" s="16"/>
      <c r="E129" s="7"/>
      <c r="F129" s="7"/>
      <c r="G129" s="1"/>
    </row>
    <row r="130" spans="1:7" ht="12.75">
      <c r="A130" s="16"/>
      <c r="B130" s="22"/>
      <c r="C130" s="22"/>
      <c r="D130" s="16"/>
      <c r="E130" s="7"/>
      <c r="F130" s="7"/>
      <c r="G130" s="1"/>
    </row>
    <row r="131" spans="1:7" ht="12.75">
      <c r="A131" s="16"/>
      <c r="B131" s="22"/>
      <c r="C131" s="22"/>
      <c r="D131" s="16"/>
      <c r="E131" s="7"/>
      <c r="F131" s="7"/>
      <c r="G131" s="1"/>
    </row>
    <row r="132" spans="1:7" ht="12.75">
      <c r="A132" s="16"/>
      <c r="B132" s="22"/>
      <c r="C132" s="22"/>
      <c r="D132" s="16"/>
      <c r="E132" s="7"/>
      <c r="F132" s="7"/>
      <c r="G132" s="1"/>
    </row>
    <row r="133" spans="1:7" ht="12.75">
      <c r="A133" s="16"/>
      <c r="B133" s="22"/>
      <c r="C133" s="22"/>
      <c r="D133" s="16"/>
      <c r="E133" s="7"/>
      <c r="F133" s="7"/>
      <c r="G133" s="1"/>
    </row>
    <row r="134" spans="1:7" ht="12.75">
      <c r="A134" s="16"/>
      <c r="B134" s="22"/>
      <c r="C134" s="22"/>
      <c r="D134" s="16"/>
      <c r="E134" s="7"/>
      <c r="F134" s="7"/>
      <c r="G134" s="1"/>
    </row>
    <row r="135" spans="1:7" ht="12.75">
      <c r="A135" s="16"/>
      <c r="B135" s="22"/>
      <c r="C135" s="22"/>
      <c r="D135" s="16"/>
      <c r="E135" s="7"/>
      <c r="F135" s="7"/>
      <c r="G135" s="1"/>
    </row>
    <row r="136" spans="1:7" ht="12.75">
      <c r="A136" s="16"/>
      <c r="B136" s="22"/>
      <c r="C136" s="22"/>
      <c r="D136" s="16"/>
      <c r="E136" s="7"/>
      <c r="F136" s="7"/>
      <c r="G136" s="1"/>
    </row>
    <row r="137" spans="1:7" ht="12.75">
      <c r="A137" s="16"/>
      <c r="B137" s="22"/>
      <c r="C137" s="22"/>
      <c r="D137" s="16"/>
      <c r="E137" s="7"/>
      <c r="F137" s="7"/>
      <c r="G137" s="1"/>
    </row>
    <row r="138" spans="1:7" ht="12.75">
      <c r="A138" s="16"/>
      <c r="B138" s="22"/>
      <c r="C138" s="22"/>
      <c r="D138" s="16"/>
      <c r="E138" s="7"/>
      <c r="F138" s="7"/>
      <c r="G138" s="1"/>
    </row>
    <row r="139" spans="1:7" ht="12.75">
      <c r="A139" s="16"/>
      <c r="B139" s="22"/>
      <c r="C139" s="22"/>
      <c r="D139" s="16"/>
      <c r="E139" s="7"/>
      <c r="F139" s="7"/>
      <c r="G139" s="1"/>
    </row>
    <row r="140" spans="1:7" ht="12.75">
      <c r="A140" s="16"/>
      <c r="B140" s="22"/>
      <c r="C140" s="22"/>
      <c r="D140" s="16"/>
      <c r="E140" s="7"/>
      <c r="F140" s="7"/>
      <c r="G140" s="1"/>
    </row>
    <row r="141" spans="1:7" ht="12.75">
      <c r="A141" s="16"/>
      <c r="B141" s="22"/>
      <c r="C141" s="22"/>
      <c r="D141" s="16"/>
      <c r="E141" s="7"/>
      <c r="F141" s="7"/>
      <c r="G141" s="1"/>
    </row>
    <row r="142" spans="1:7" ht="12.75">
      <c r="A142" s="16"/>
      <c r="B142" s="22"/>
      <c r="C142" s="22"/>
      <c r="D142" s="16"/>
      <c r="E142" s="7"/>
      <c r="F142" s="7"/>
      <c r="G142" s="1"/>
    </row>
    <row r="143" spans="1:7" ht="12.75">
      <c r="A143" s="16"/>
      <c r="B143" s="22"/>
      <c r="C143" s="22"/>
      <c r="D143" s="16"/>
      <c r="E143" s="7"/>
      <c r="F143" s="7"/>
      <c r="G143" s="1"/>
    </row>
    <row r="144" spans="1:7" ht="12.75">
      <c r="A144" s="16"/>
      <c r="B144" s="22"/>
      <c r="C144" s="22"/>
      <c r="D144" s="16"/>
      <c r="E144" s="7"/>
      <c r="F144" s="7"/>
      <c r="G144" s="1"/>
    </row>
    <row r="145" spans="1:7" ht="12.75">
      <c r="A145" s="16"/>
      <c r="B145" s="22"/>
      <c r="C145" s="22"/>
      <c r="D145" s="16"/>
      <c r="E145" s="7"/>
      <c r="F145" s="7"/>
      <c r="G145" s="1"/>
    </row>
    <row r="146" spans="1:7" ht="12.75">
      <c r="A146" s="16"/>
      <c r="B146" s="22"/>
      <c r="C146" s="22"/>
      <c r="D146" s="16"/>
      <c r="E146" s="7"/>
      <c r="F146" s="7"/>
      <c r="G146" s="1"/>
    </row>
    <row r="147" spans="1:7" ht="12.75">
      <c r="A147" s="16"/>
      <c r="B147" s="22"/>
      <c r="C147" s="22"/>
      <c r="D147" s="16"/>
      <c r="E147" s="7"/>
      <c r="F147" s="7"/>
      <c r="G147" s="1"/>
    </row>
    <row r="148" spans="1:7" ht="12.75">
      <c r="A148" s="16"/>
      <c r="B148" s="22"/>
      <c r="C148" s="22"/>
      <c r="D148" s="16"/>
      <c r="E148" s="7"/>
      <c r="F148" s="7"/>
      <c r="G148" s="1"/>
    </row>
    <row r="149" spans="1:7" ht="12.75">
      <c r="A149" s="16"/>
      <c r="B149" s="22"/>
      <c r="C149" s="22"/>
      <c r="D149" s="16"/>
      <c r="E149" s="7"/>
      <c r="F149" s="7"/>
      <c r="G149" s="1"/>
    </row>
    <row r="150" spans="1:7" ht="12.75">
      <c r="A150" s="16"/>
      <c r="B150" s="22"/>
      <c r="C150" s="22"/>
      <c r="D150" s="16"/>
      <c r="E150" s="7"/>
      <c r="F150" s="7"/>
      <c r="G150" s="1"/>
    </row>
    <row r="151" spans="1:7" ht="12.75">
      <c r="A151" s="16"/>
      <c r="B151" s="22"/>
      <c r="C151" s="22"/>
      <c r="D151" s="16"/>
      <c r="E151" s="7"/>
      <c r="F151" s="7"/>
      <c r="G151" s="1"/>
    </row>
  </sheetData>
  <mergeCells count="6">
    <mergeCell ref="J3:K3"/>
    <mergeCell ref="J4:K4"/>
    <mergeCell ref="A1:B1"/>
    <mergeCell ref="C1:F1"/>
    <mergeCell ref="G1:K1"/>
    <mergeCell ref="J2:K2"/>
  </mergeCells>
  <printOptions horizontalCentered="1" verticalCentered="1"/>
  <pageMargins left="0" right="0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&amp;C&amp;"Arial,Félkövér"&amp;14Garantált bérminimum 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orijan</dc:creator>
  <cp:keywords/>
  <dc:description/>
  <cp:lastModifiedBy>help_intra</cp:lastModifiedBy>
  <cp:lastPrinted>2009-10-27T12:54:53Z</cp:lastPrinted>
  <dcterms:created xsi:type="dcterms:W3CDTF">2008-09-17T07:15:04Z</dcterms:created>
  <dcterms:modified xsi:type="dcterms:W3CDTF">2009-11-11T14:39:46Z</dcterms:modified>
  <cp:category/>
  <cp:version/>
  <cp:contentType/>
  <cp:contentStatus/>
</cp:coreProperties>
</file>